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Leonardo D\BPPIM\LETICIA BPPIM\Unidad de Servicios Públicos\Proyectos 2026-2027\"/>
    </mc:Choice>
  </mc:AlternateContent>
  <xr:revisionPtr revIDLastSave="0" documentId="13_ncr:1_{03F195B6-53B9-4777-8EE0-71B091C4ACA8}" xr6:coauthVersionLast="47" xr6:coauthVersionMax="47" xr10:uidLastSave="{00000000-0000-0000-0000-000000000000}"/>
  <bookViews>
    <workbookView xWindow="-120" yWindow="-120" windowWidth="24240" windowHeight="13140" firstSheet="3" activeTab="3" xr2:uid="{00000000-000D-0000-FFFF-FFFF00000000}"/>
  </bookViews>
  <sheets>
    <sheet name="PRESUPUESTO GENERAL" sheetId="4" state="hidden" r:id="rId1"/>
    <sheet name="INSTITUCIONAL" sheetId="6" state="hidden" r:id="rId2"/>
    <sheet name="PLANEACION" sheetId="7" state="hidden" r:id="rId3"/>
    <sheet name="POAI 2026 USPDL" sheetId="8" r:id="rId4"/>
    <sheet name="FINANCIERA" sheetId="5" state="hidden" r:id="rId5"/>
    <sheet name="POAI 2024 " sheetId="1" state="hidden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</externalReferences>
  <definedNames>
    <definedName name="__123Graph_ATOTAL" localSheetId="5" hidden="1">[1]Resumen!#REF!</definedName>
    <definedName name="__123Graph_ATOTAL" localSheetId="3" hidden="1">[1]Resumen!#REF!</definedName>
    <definedName name="__123Graph_ATOTAL" hidden="1">[1]Resumen!#REF!</definedName>
    <definedName name="__123Graph_B" localSheetId="5" hidden="1">'[2]GIROS SITUAD.FISCAL- 2000'!#REF!</definedName>
    <definedName name="__123Graph_B" localSheetId="3" hidden="1">'[2]GIROS SITUAD.FISCAL- 2000'!#REF!</definedName>
    <definedName name="__123Graph_B" hidden="1">'[2]GIROS SITUAD.FISCAL- 2000'!#REF!</definedName>
    <definedName name="__123Graph_D" localSheetId="5" hidden="1">'[2]GIROS SITUAD.FISCAL- 2000'!#REF!</definedName>
    <definedName name="__123Graph_D" localSheetId="3" hidden="1">'[2]GIROS SITUAD.FISCAL- 2000'!#REF!</definedName>
    <definedName name="__123Graph_D" hidden="1">'[2]GIROS SITUAD.FISCAL- 2000'!#REF!</definedName>
    <definedName name="__123Graph_F" localSheetId="5" hidden="1">'[2]GIROS SITUAD.FISCAL- 2000'!#REF!</definedName>
    <definedName name="__123Graph_F" localSheetId="3" hidden="1">'[2]GIROS SITUAD.FISCAL- 2000'!#REF!</definedName>
    <definedName name="__123Graph_F" hidden="1">'[2]GIROS SITUAD.FISCAL- 2000'!#REF!</definedName>
    <definedName name="__123Graph_X" localSheetId="5" hidden="1">'[2]GIROS SITUAD.FISCAL- 2000'!#REF!</definedName>
    <definedName name="__123Graph_X" localSheetId="3" hidden="1">'[2]GIROS SITUAD.FISCAL- 2000'!#REF!</definedName>
    <definedName name="__123Graph_X" hidden="1">'[2]GIROS SITUAD.FISCAL- 2000'!#REF!</definedName>
    <definedName name="_a_" localSheetId="5" hidden="1">#REF!</definedName>
    <definedName name="_a_" localSheetId="3" hidden="1">#REF!</definedName>
    <definedName name="_a_" hidden="1">#REF!</definedName>
    <definedName name="_Fill" hidden="1">[3]TCN!$B$53:$W$53</definedName>
    <definedName name="_xlnm._FilterDatabase" localSheetId="4" hidden="1">FINANCIERA!$A$1:$O$24</definedName>
    <definedName name="_xlnm._FilterDatabase" localSheetId="1" hidden="1">INSTITUCIONAL!$A$1:$O$147</definedName>
    <definedName name="_xlnm._FilterDatabase" localSheetId="2" hidden="1">PLANEACION!$A$1:$O$56</definedName>
    <definedName name="_xlnm._FilterDatabase" localSheetId="5" hidden="1">'POAI 2024 '!$A$4:$AX$210</definedName>
    <definedName name="_xlnm._FilterDatabase" localSheetId="3" hidden="1">'POAI 2026 USPDL'!$A$4:$AB$40</definedName>
    <definedName name="_xlnm._FilterDatabase" localSheetId="0" hidden="1">'PRESUPUESTO GENERAL'!$A$1:$O$395</definedName>
    <definedName name="_Key1" hidden="1">[4]Resumen!$A$861</definedName>
    <definedName name="_MatInverse_In" localSheetId="5" hidden="1">#REF!</definedName>
    <definedName name="_MatInverse_In" localSheetId="3" hidden="1">#REF!</definedName>
    <definedName name="_MatInverse_In" hidden="1">#REF!</definedName>
    <definedName name="_MatInverse_Out" localSheetId="5" hidden="1">#REF!</definedName>
    <definedName name="_MatInverse_Out" localSheetId="3" hidden="1">#REF!</definedName>
    <definedName name="_MatInverse_Out" hidden="1">#REF!</definedName>
    <definedName name="_Order1" hidden="1">255</definedName>
    <definedName name="_Order2" hidden="1">255</definedName>
    <definedName name="_Regression_Out" localSheetId="5" hidden="1">#REF!</definedName>
    <definedName name="_Regression_Out" localSheetId="3" hidden="1">#REF!</definedName>
    <definedName name="_Regression_Out" hidden="1">#REF!</definedName>
    <definedName name="_Regression_X" localSheetId="5" hidden="1">#REF!</definedName>
    <definedName name="_Regression_X" localSheetId="3" hidden="1">#REF!</definedName>
    <definedName name="_Regression_X" hidden="1">#REF!</definedName>
    <definedName name="_Regression_Y" localSheetId="5" hidden="1">#REF!</definedName>
    <definedName name="_Regression_Y" localSheetId="3" hidden="1">#REF!</definedName>
    <definedName name="_Regression_Y" hidden="1">#REF!</definedName>
    <definedName name="_Sort" hidden="1">[4]Resumen!$A$861:$C$862</definedName>
    <definedName name="_Table1_Out" localSheetId="5" hidden="1">[5]CARBOCOL!#REF!</definedName>
    <definedName name="_Table1_Out" localSheetId="3" hidden="1">[5]CARBOCOL!#REF!</definedName>
    <definedName name="_Table1_Out" hidden="1">[5]CARBOCOL!#REF!</definedName>
    <definedName name="_Table2_In2" localSheetId="5" hidden="1">[6]ANUAL1!#REF!</definedName>
    <definedName name="_Table2_In2" localSheetId="3" hidden="1">[6]ANUAL1!#REF!</definedName>
    <definedName name="_Table2_In2" hidden="1">[6]ANUAL1!#REF!</definedName>
    <definedName name="_Table2_Out" localSheetId="5" hidden="1">[5]CARBOCOL!#REF!</definedName>
    <definedName name="_Table2_Out" localSheetId="3" hidden="1">[5]CARBOCOL!#REF!</definedName>
    <definedName name="_Table2_Out" hidden="1">[5]CARBOCOL!#REF!</definedName>
    <definedName name="AAA_DOCTOPS" hidden="1">"AAA_SET"</definedName>
    <definedName name="AAA_duser" hidden="1">"OFF"</definedName>
    <definedName name="AAB_Addin5" hidden="1">"AAB_Description for addin 5,Description for addin 5,Description for addin 5,Description for addin 5,Description for addin 5,Description for addin 5"</definedName>
    <definedName name="AgregadoSD" localSheetId="5" hidden="1">'[2]GIROS SITUAD.FISCAL- 2000'!#REF!</definedName>
    <definedName name="AgregadoSD" localSheetId="3" hidden="1">'[2]GIROS SITUAD.FISCAL- 2000'!#REF!</definedName>
    <definedName name="AgregadoSD" hidden="1">'[2]GIROS SITUAD.FISCAL- 2000'!#REF!</definedName>
    <definedName name="bd_componentes" localSheetId="5">#REF!</definedName>
    <definedName name="bd_componentes" localSheetId="3">#REF!</definedName>
    <definedName name="bd_componentes">#REF!</definedName>
    <definedName name="bd_dependencias" localSheetId="5">#REF!</definedName>
    <definedName name="bd_dependencias" localSheetId="3">#REF!</definedName>
    <definedName name="bd_dependencias">#REF!</definedName>
    <definedName name="bd_lineas" localSheetId="5">#REF!</definedName>
    <definedName name="bd_lineas" localSheetId="3">#REF!</definedName>
    <definedName name="bd_lineas">#REF!</definedName>
    <definedName name="bd_programas" localSheetId="5">#REF!</definedName>
    <definedName name="bd_programas" localSheetId="3">#REF!</definedName>
    <definedName name="bd_programas">#REF!</definedName>
    <definedName name="BLPH2" localSheetId="5" hidden="1">[7]EMBI!#REF!</definedName>
    <definedName name="BLPH2" localSheetId="3" hidden="1">[7]EMBI!#REF!</definedName>
    <definedName name="BLPH2" hidden="1">[7]EMBI!#REF!</definedName>
    <definedName name="BLPH3" localSheetId="5" hidden="1">[7]EMBI!#REF!</definedName>
    <definedName name="BLPH3" localSheetId="3" hidden="1">[7]EMBI!#REF!</definedName>
    <definedName name="BLPH3" hidden="1">[7]EMBI!#REF!</definedName>
    <definedName name="Cantidad_">'[8]Trabajos '!$H$5:$H$115</definedName>
    <definedName name="cliente">[8]Clientes!$B$5:$B$31</definedName>
    <definedName name="Clientes">OFFSET([9]Clientes!$B$6,0,0,COUNTA([9]Clientes!$B$1:$B$65536)-1)</definedName>
    <definedName name="Codigos">OFFSET('[9]Productos en Alquiler'!$B$5,0,0,COUNTA('[9]Productos en Alquiler'!$B$1:$B$65536)-1)</definedName>
    <definedName name="CPC" localSheetId="5">#REF!</definedName>
    <definedName name="CPC" localSheetId="3">#REF!</definedName>
    <definedName name="CPC">#REF!</definedName>
    <definedName name="CUENTAS">[10]LISTAS_SGR!$B$3:$B$434</definedName>
    <definedName name="Cwvu.ComparEneMar9697." localSheetId="5" hidden="1">'[11]Seguimiento CSF'!#REF!,'[11]Seguimiento CSF'!$A$30:$IV$34,'[11]Seguimiento CSF'!$A$104:$IV$104,'[11]Seguimiento CSF'!#REF!,'[11]Seguimiento CSF'!#REF!,'[11]Seguimiento CSF'!$A$124:$IV$125</definedName>
    <definedName name="Cwvu.ComparEneMar9697." localSheetId="3" hidden="1">'[11]Seguimiento CSF'!#REF!,'[11]Seguimiento CSF'!$A$30:$IV$34,'[11]Seguimiento CSF'!$A$104:$IV$104,'[11]Seguimiento CSF'!#REF!,'[11]Seguimiento CSF'!#REF!,'[11]Seguimiento CSF'!$A$124:$IV$125</definedName>
    <definedName name="Cwvu.ComparEneMar9697." hidden="1">'[11]Seguimiento CSF'!#REF!,'[11]Seguimiento CSF'!$A$30:$IV$34,'[11]Seguimiento CSF'!$A$104:$IV$104,'[11]Seguimiento CSF'!#REF!,'[11]Seguimiento CSF'!#REF!,'[11]Seguimiento CSF'!$A$124:$IV$125</definedName>
    <definedName name="Cwvu.EneFeb." localSheetId="5" hidden="1">'[11]Seguimiento CSF'!#REF!,'[11]Seguimiento CSF'!#REF!</definedName>
    <definedName name="Cwvu.EneFeb." localSheetId="3" hidden="1">'[11]Seguimiento CSF'!#REF!,'[11]Seguimiento CSF'!#REF!</definedName>
    <definedName name="Cwvu.EneFeb." hidden="1">'[11]Seguimiento CSF'!#REF!,'[11]Seguimiento CSF'!#REF!</definedName>
    <definedName name="Cwvu.EneMar." localSheetId="5" hidden="1">'[11]Seguimiento CSF'!#REF!,'[11]Seguimiento CSF'!$A$67:$IV$67,'[11]Seguimiento CSF'!#REF!,'[11]Seguimiento CSF'!#REF!</definedName>
    <definedName name="Cwvu.EneMar." localSheetId="3" hidden="1">'[11]Seguimiento CSF'!#REF!,'[11]Seguimiento CSF'!$A$67:$IV$67,'[11]Seguimiento CSF'!#REF!,'[11]Seguimiento CSF'!#REF!</definedName>
    <definedName name="Cwvu.EneMar." hidden="1">'[11]Seguimiento CSF'!#REF!,'[11]Seguimiento CSF'!$A$67:$IV$67,'[11]Seguimiento CSF'!#REF!,'[11]Seguimiento CSF'!#REF!</definedName>
    <definedName name="Cwvu.Formato._.Corto." localSheetId="5" hidden="1">'[11]Seguimiento CSF'!$A$11:$IV$12,'[11]Seguimiento CSF'!#REF!,'[11]Seguimiento CSF'!$A$45:$IV$46,'[11]Seguimiento CSF'!$A$48:$IV$57,'[11]Seguimiento CSF'!$A$61:$IV$63,'[11]Seguimiento CSF'!$A$65:$IV$66,'[11]Seguimiento CSF'!$A$72:$IV$82,'[11]Seguimiento CSF'!$A$89:$IV$92,'[11]Seguimiento CSF'!$A$114:$IV$116,'[11]Seguimiento CSF'!$A$118:$IV$122,'[11]Seguimiento CSF'!$A$129:$IV$132,'[11]Seguimiento CSF'!$A$134:$IV$135</definedName>
    <definedName name="Cwvu.Formato._.Corto." localSheetId="3" hidden="1">'[11]Seguimiento CSF'!$A$11:$IV$12,'[11]Seguimiento CSF'!#REF!,'[11]Seguimiento CSF'!$A$45:$IV$46,'[11]Seguimiento CSF'!$A$48:$IV$57,'[11]Seguimiento CSF'!$A$61:$IV$63,'[11]Seguimiento CSF'!$A$65:$IV$66,'[11]Seguimiento CSF'!$A$72:$IV$82,'[11]Seguimiento CSF'!$A$89:$IV$92,'[11]Seguimiento CSF'!$A$114:$IV$116,'[11]Seguimiento CSF'!$A$118:$IV$122,'[11]Seguimiento CSF'!$A$129:$IV$132,'[11]Seguimiento CSF'!$A$134:$IV$135</definedName>
    <definedName name="Cwvu.Formato._.Corto." hidden="1">'[11]Seguimiento CSF'!$A$11:$IV$12,'[11]Seguimiento CSF'!#REF!,'[11]Seguimiento CSF'!$A$45:$IV$46,'[11]Seguimiento CSF'!$A$48:$IV$57,'[11]Seguimiento CSF'!$A$61:$IV$63,'[11]Seguimiento CSF'!$A$65:$IV$66,'[11]Seguimiento CSF'!$A$72:$IV$82,'[11]Seguimiento CSF'!$A$89:$IV$92,'[11]Seguimiento CSF'!$A$114:$IV$116,'[11]Seguimiento CSF'!$A$118:$IV$122,'[11]Seguimiento CSF'!$A$129:$IV$132,'[11]Seguimiento CSF'!$A$134:$IV$135</definedName>
    <definedName name="Cwvu.Formato._.Total." localSheetId="5" hidden="1">'[11]Seguimiento CSF'!#REF!,'[11]Seguimiento CSF'!#REF!,'[11]Seguimiento CSF'!#REF!</definedName>
    <definedName name="Cwvu.Formato._.Total." localSheetId="3" hidden="1">'[11]Seguimiento CSF'!#REF!,'[11]Seguimiento CSF'!#REF!,'[11]Seguimiento CSF'!#REF!</definedName>
    <definedName name="Cwvu.Formato._.Total." hidden="1">'[11]Seguimiento CSF'!#REF!,'[11]Seguimiento CSF'!#REF!,'[11]Seguimiento CSF'!#REF!</definedName>
    <definedName name="DESTINACION">[10]LISTAS_SGR!$O$3:$R$606</definedName>
    <definedName name="Esadojcg" localSheetId="5">No Comenzado, En proceso, Terminado</definedName>
    <definedName name="Esadojcg" localSheetId="3">No Comenzado, En proceso, Terminado</definedName>
    <definedName name="Esadojcg">No Comenzado, En proceso, Terminado</definedName>
    <definedName name="Estado" localSheetId="5">No Comenzado, En proceso, Terminado</definedName>
    <definedName name="Estado" localSheetId="3">No Comenzado, En proceso, Terminado</definedName>
    <definedName name="Estado">No Comenzado, En proceso, Terminado</definedName>
    <definedName name="estado_trab">'[8]Trabajos '!$J$5:$J$115</definedName>
    <definedName name="Fecha_trab">'[8]Trabajos '!$B$5:$B$115</definedName>
    <definedName name="Frecuencia">[12]Auxiliar!$C$3:$C$8</definedName>
    <definedName name="Info_adic">'[8]Trabajos '!$G$5:$G$115</definedName>
    <definedName name="IPP_20162" localSheetId="5">#REF!</definedName>
    <definedName name="IPP_20162" localSheetId="3">#REF!</definedName>
    <definedName name="IPP_20162">#REF!</definedName>
    <definedName name="IPP_20163" localSheetId="3">#REF!</definedName>
    <definedName name="IPP_20163">#REF!</definedName>
    <definedName name="kkl" localSheetId="5">No Comenzado, En proceso, Terminado</definedName>
    <definedName name="kkl" localSheetId="3">No Comenzado, En proceso, Terminado</definedName>
    <definedName name="kkl">No Comenzado, En proceso, Terminado</definedName>
    <definedName name="L" hidden="1">#REF!</definedName>
    <definedName name="NANI" hidden="1">[5]CARBOCOL!#REF!</definedName>
    <definedName name="OEI">[10]LISTAS_SGR!$K$3:$M$18</definedName>
    <definedName name="Pedido_N">'[8]Trabajos '!$E$5:$E$115</definedName>
    <definedName name="POAI2020" localSheetId="5">No Comenzado, En proceso, Terminado</definedName>
    <definedName name="POAI2020" localSheetId="3">No Comenzado, En proceso, Terminado</definedName>
    <definedName name="POAI2020">No Comenzado, En proceso, Terminado</definedName>
    <definedName name="RECURSOS">[10]LISTAS_SGR!$G$3:$I$5</definedName>
    <definedName name="Rwvu.ComparEneMar9697." hidden="1">'[11]Seguimiento CSF'!$L$1:$N$65536,'[11]Seguimiento CSF'!$R$1:$BU$65536</definedName>
    <definedName name="Rwvu.EneFeb." hidden="1">'[11]Seguimiento CSF'!$L$1:$N$65536,'[11]Seguimiento CSF'!$Q$1:$AD$65536</definedName>
    <definedName name="Rwvu.Formato._.Corto." hidden="1">'[11]Seguimiento CSF'!$L$1:$N$65536,'[11]Seguimiento CSF'!$R$1:$AD$65536,'[11]Seguimiento CSF'!$AH$1:$AY$65536,'[11]Seguimiento CSF'!$BA$1:$BH$65536,'[11]Seguimiento CSF'!$BJ$1:$BQ$65536,'[11]Seguimiento CSF'!$BS$1:$CF$65536</definedName>
    <definedName name="Rwvu.OPEF._.96." hidden="1">#N/A</definedName>
    <definedName name="Rwvu.OPEF._.97." hidden="1">#N/A</definedName>
    <definedName name="SIT_FONDOS">[10]LISTAS_SGR!$S$3:$U$5</definedName>
    <definedName name="TERCERO">[10]LISTAS_SGR!$W$3:$W$3895</definedName>
    <definedName name="tipo_trabajo">'[8]Tipo de Trabajos'!$B$5:$B$30</definedName>
    <definedName name="Tipos">[12]Auxiliar!$A$3:$A$4</definedName>
    <definedName name="x" localSheetId="5">No Comenzado, En proceso, Terminado</definedName>
    <definedName name="x" localSheetId="3">No Comenzado, En proceso, Terminado</definedName>
    <definedName name="x">No Comenzado, En proceso, Terminado</definedName>
    <definedName name="XXXX" localSheetId="5">No Comenzado, En proceso, Terminado</definedName>
    <definedName name="XXXX" localSheetId="3">No Comenzado, En proceso, Terminado</definedName>
    <definedName name="XXXX">No Comenzado, En proceso, Terminado</definedName>
    <definedName name="Z_91E95AE5_DCC2_11D0_8DF1_00805F2A002D_.wvu.Cols" hidden="1">'[11]Seguimiento CSF'!$L$1:$N$65536,'[11]Seguimiento CSF'!$R$1:$BU$65536</definedName>
    <definedName name="Z_91E95AE6_DCC2_11D0_8DF1_00805F2A002D_.wvu.Cols" hidden="1">'[11]Seguimiento CSF'!$L$1:$N$65536,'[11]Seguimiento CSF'!$Q$1:$AD$65536</definedName>
    <definedName name="Z_91E95AE6_DCC2_11D0_8DF1_00805F2A002D_.wvu.Rows" localSheetId="5" hidden="1">'[11]Seguimiento CSF'!#REF!,'[11]Seguimiento CSF'!#REF!</definedName>
    <definedName name="Z_91E95AE6_DCC2_11D0_8DF1_00805F2A002D_.wvu.Rows" localSheetId="3" hidden="1">'[11]Seguimiento CSF'!#REF!,'[11]Seguimiento CSF'!#REF!</definedName>
    <definedName name="Z_91E95AE6_DCC2_11D0_8DF1_00805F2A002D_.wvu.Rows" hidden="1">'[11]Seguimiento CSF'!#REF!,'[11]Seguimiento CSF'!#REF!</definedName>
    <definedName name="Z_91E95AE7_DCC2_11D0_8DF1_00805F2A002D_.wvu.Cols" hidden="1">'[11]Resumen MES OPEF'!$C$1:$C$65536,'[11]Resumen MES OPEF'!$N$1:$N$65536,'[11]Resumen MES OPEF'!$Y$1:$Y$65536,'[11]Resumen MES OPEF'!$AL$1:$AL$65536,'[11]Resumen MES OPEF'!$AV$1:$AV$65536,'[11]Resumen MES OPEF'!$BG$1:$BG$65536,'[11]Resumen MES OPEF'!$BR$1:$BR$65536,'[11]Resumen MES OPEF'!$CC$1:$CC$65536</definedName>
    <definedName name="Z_91E95AE8_DCC2_11D0_8DF1_00805F2A002D_.wvu.Cols" hidden="1">'[11]Seguimiento CSF'!$L$1:$N$65536,'[11]Seguimiento CSF'!$R$1:$AD$65536,'[11]Seguimiento CSF'!$AY$1:$AY$65536,'[11]Seguimiento CSF'!$BH$1:$BH$65536,'[11]Seguimiento CSF'!$BQ$1:$BQ$65536</definedName>
    <definedName name="Z_91E95AE9_DCC2_11D0_8DF1_00805F2A002D_.wvu.Cols" hidden="1">'[11]Seguimiento CSF'!$L$1:$N$65536,'[11]Seguimiento CSF'!$R$1:$AD$65536,'[11]Seguimiento CSF'!$AH$1:$AY$65536,'[11]Seguimiento CSF'!$BA$1:$BH$65536,'[11]Seguimiento CSF'!$BJ$1:$BQ$65536,'[11]Seguimiento CSF'!$BS$1:$CF$65536</definedName>
    <definedName name="Z_91E95AEB_DCC2_11D0_8DF1_00805F2A002D_.wvu.Cols" hidden="1">#N/A</definedName>
    <definedName name="Z_91E95AEC_DCC2_11D0_8DF1_00805F2A002D_.wvu.Cols" hidden="1">#N/A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0" i="8" l="1"/>
  <c r="Q40" i="8" l="1"/>
  <c r="U40" i="8" l="1"/>
  <c r="T40" i="8"/>
  <c r="R40" i="8"/>
  <c r="N40" i="8"/>
  <c r="M40" i="8"/>
  <c r="L40" i="8"/>
  <c r="K40" i="8"/>
  <c r="J40" i="8"/>
  <c r="I40" i="8"/>
  <c r="H40" i="8"/>
  <c r="P27" i="8"/>
  <c r="P25" i="8"/>
  <c r="O25" i="8"/>
  <c r="P19" i="8"/>
  <c r="P17" i="8"/>
  <c r="O17" i="8"/>
  <c r="W40" i="8" l="1"/>
  <c r="E58" i="7" l="1"/>
  <c r="E149" i="6"/>
  <c r="E26" i="5"/>
  <c r="N138" i="1" l="1"/>
  <c r="T138" i="1" s="1"/>
  <c r="N130" i="1"/>
  <c r="Q130" i="1" s="1"/>
  <c r="N129" i="1"/>
  <c r="Q129" i="1" s="1"/>
  <c r="N128" i="1"/>
  <c r="N124" i="1"/>
  <c r="Q124" i="1" s="1"/>
  <c r="N123" i="1"/>
  <c r="Q123" i="1" s="1"/>
  <c r="O122" i="1"/>
  <c r="N122" i="1"/>
  <c r="N121" i="1"/>
  <c r="Q121" i="1" s="1"/>
  <c r="O74" i="1" l="1"/>
  <c r="N74" i="1"/>
  <c r="N66" i="1" l="1"/>
  <c r="Q66" i="1" s="1"/>
  <c r="N69" i="1"/>
  <c r="T69" i="1" s="1"/>
  <c r="N68" i="1"/>
  <c r="T68" i="1" s="1"/>
  <c r="N110" i="1" l="1"/>
  <c r="N111" i="1"/>
  <c r="N112" i="1"/>
  <c r="N113" i="1"/>
  <c r="N114" i="1"/>
  <c r="N115" i="1"/>
  <c r="N116" i="1"/>
  <c r="N117" i="1"/>
  <c r="N109" i="1"/>
  <c r="N105" i="1"/>
  <c r="O105" i="1"/>
  <c r="O117" i="1"/>
  <c r="O116" i="1"/>
  <c r="O115" i="1"/>
  <c r="O114" i="1"/>
  <c r="O113" i="1"/>
  <c r="O112" i="1"/>
  <c r="O111" i="1"/>
  <c r="O109" i="1"/>
  <c r="T194" i="1" l="1"/>
  <c r="N194" i="1"/>
  <c r="T190" i="1"/>
  <c r="N190" i="1"/>
  <c r="T186" i="1"/>
  <c r="N186" i="1"/>
  <c r="T182" i="1" l="1"/>
  <c r="N182" i="1"/>
  <c r="T178" i="1"/>
  <c r="N178" i="1"/>
  <c r="Q50" i="1"/>
  <c r="N50" i="1"/>
  <c r="T174" i="1"/>
  <c r="N174" i="1"/>
  <c r="Q48" i="1"/>
  <c r="N48" i="1"/>
  <c r="T170" i="1"/>
  <c r="N170" i="1"/>
  <c r="T166" i="1"/>
  <c r="N166" i="1"/>
  <c r="T150" i="1" l="1"/>
  <c r="N150" i="1"/>
  <c r="T148" i="1"/>
  <c r="N148" i="1"/>
  <c r="T162" i="1"/>
  <c r="N162" i="1"/>
  <c r="T158" i="1"/>
  <c r="N158" i="1"/>
  <c r="T154" i="1"/>
  <c r="N154" i="1"/>
  <c r="T146" i="1"/>
  <c r="N146" i="1"/>
  <c r="V356" i="1" l="1"/>
  <c r="W356" i="1" s="1"/>
  <c r="V355" i="1"/>
  <c r="W355" i="1" s="1"/>
  <c r="V354" i="1"/>
  <c r="W354" i="1" s="1"/>
  <c r="M210" i="1"/>
  <c r="N207" i="1"/>
  <c r="K207" i="1"/>
  <c r="N206" i="1"/>
  <c r="K206" i="1"/>
  <c r="N205" i="1"/>
  <c r="K205" i="1"/>
  <c r="N204" i="1"/>
  <c r="K204" i="1"/>
  <c r="N203" i="1"/>
  <c r="K203" i="1"/>
  <c r="N202" i="1"/>
  <c r="K202" i="1"/>
  <c r="N201" i="1"/>
  <c r="K201" i="1"/>
  <c r="N200" i="1"/>
  <c r="K200" i="1"/>
  <c r="N198" i="1"/>
  <c r="S195" i="1"/>
  <c r="R195" i="1"/>
  <c r="P195" i="1"/>
  <c r="M195" i="1"/>
  <c r="L195" i="1"/>
  <c r="K195" i="1"/>
  <c r="J195" i="1"/>
  <c r="I195" i="1"/>
  <c r="H195" i="1"/>
  <c r="G195" i="1"/>
  <c r="N196" i="1" s="1"/>
  <c r="F195" i="1"/>
  <c r="E195" i="1"/>
  <c r="T142" i="1"/>
  <c r="N142" i="1"/>
  <c r="O134" i="1"/>
  <c r="N134" i="1"/>
  <c r="O128" i="1"/>
  <c r="O110" i="1"/>
  <c r="O103" i="1"/>
  <c r="N103" i="1"/>
  <c r="T101" i="1"/>
  <c r="N101" i="1"/>
  <c r="O99" i="1"/>
  <c r="N99" i="1"/>
  <c r="Q95" i="1"/>
  <c r="N95" i="1"/>
  <c r="N89" i="1"/>
  <c r="O89" i="1" s="1"/>
  <c r="N85" i="1"/>
  <c r="N84" i="1"/>
  <c r="O84" i="1" s="1"/>
  <c r="N82" i="1"/>
  <c r="O82" i="1" s="1"/>
  <c r="N80" i="1"/>
  <c r="O80" i="1" s="1"/>
  <c r="T76" i="1"/>
  <c r="N76" i="1"/>
  <c r="O73" i="1"/>
  <c r="N73" i="1"/>
  <c r="U62" i="1"/>
  <c r="N62" i="1"/>
  <c r="T58" i="1"/>
  <c r="N58" i="1"/>
  <c r="O54" i="1"/>
  <c r="N54" i="1"/>
  <c r="Q46" i="1"/>
  <c r="N46" i="1"/>
  <c r="O42" i="1"/>
  <c r="N42" i="1"/>
  <c r="Q38" i="1"/>
  <c r="N38" i="1"/>
  <c r="Q36" i="1"/>
  <c r="U32" i="1"/>
  <c r="N32" i="1"/>
  <c r="O30" i="1"/>
  <c r="N30" i="1"/>
  <c r="O28" i="1"/>
  <c r="N28" i="1"/>
  <c r="O26" i="1"/>
  <c r="N26" i="1"/>
  <c r="O22" i="1"/>
  <c r="O20" i="1"/>
  <c r="O18" i="1"/>
  <c r="O16" i="1"/>
  <c r="N16" i="1"/>
  <c r="O12" i="1"/>
  <c r="N12" i="1"/>
  <c r="O10" i="1"/>
  <c r="N10" i="1"/>
  <c r="O8" i="1"/>
  <c r="N8" i="1"/>
  <c r="O195" i="1" l="1"/>
  <c r="Q195" i="1"/>
  <c r="U195" i="1"/>
  <c r="N195" i="1"/>
  <c r="V350" i="1" s="1"/>
  <c r="W350" i="1" s="1"/>
  <c r="T195" i="1"/>
  <c r="G198" i="1"/>
  <c r="N209" i="1"/>
  <c r="N197" i="1" l="1"/>
  <c r="N199" i="1"/>
  <c r="N210" i="1" s="1"/>
  <c r="N213" i="1" s="1"/>
  <c r="P40" i="8"/>
  <c r="G40" i="8"/>
  <c r="V40" i="8"/>
  <c r="S40" i="8"/>
  <c r="E40" i="8"/>
  <c r="O40" i="8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LENOVO</author>
  </authors>
  <commentList>
    <comment ref="F46" authorId="0" shapeId="0" xr:uid="{00000000-0006-0000-0500-000001000000}">
      <text>
        <r>
          <rPr>
            <b/>
            <sz val="9"/>
            <color indexed="81"/>
            <rFont val="Tahoma"/>
            <family val="2"/>
          </rPr>
          <t>LENOVO:</t>
        </r>
        <r>
          <rPr>
            <sz val="9"/>
            <color indexed="81"/>
            <rFont val="Tahoma"/>
            <family val="2"/>
          </rPr>
          <t xml:space="preserve">
AUMENTO</t>
        </r>
      </text>
    </comment>
    <comment ref="F48" authorId="0" shapeId="0" xr:uid="{00000000-0006-0000-0500-000002000000}">
      <text>
        <r>
          <rPr>
            <b/>
            <sz val="9"/>
            <color indexed="81"/>
            <rFont val="Tahoma"/>
            <family val="2"/>
          </rPr>
          <t>LENOVO:</t>
        </r>
        <r>
          <rPr>
            <sz val="9"/>
            <color indexed="81"/>
            <rFont val="Tahoma"/>
            <family val="2"/>
          </rPr>
          <t xml:space="preserve">
AUMENTO</t>
        </r>
      </text>
    </comment>
    <comment ref="F50" authorId="0" shapeId="0" xr:uid="{00000000-0006-0000-0500-000003000000}">
      <text>
        <r>
          <rPr>
            <b/>
            <sz val="9"/>
            <color indexed="81"/>
            <rFont val="Tahoma"/>
            <family val="2"/>
          </rPr>
          <t>LENOVO:</t>
        </r>
        <r>
          <rPr>
            <sz val="9"/>
            <color indexed="81"/>
            <rFont val="Tahoma"/>
            <family val="2"/>
          </rPr>
          <t xml:space="preserve">
AUMENTO</t>
        </r>
      </text>
    </comment>
    <comment ref="K58" authorId="0" shapeId="0" xr:uid="{00000000-0006-0000-0500-000004000000}">
      <text>
        <r>
          <rPr>
            <b/>
            <sz val="9"/>
            <color indexed="81"/>
            <rFont val="Tahoma"/>
            <family val="2"/>
          </rPr>
          <t>LENOVO:</t>
        </r>
        <r>
          <rPr>
            <sz val="9"/>
            <color indexed="81"/>
            <rFont val="Tahoma"/>
            <family val="2"/>
          </rPr>
          <t xml:space="preserve">
SE MODIFICO EL RUBRO</t>
        </r>
      </text>
    </comment>
  </commentList>
</comments>
</file>

<file path=xl/sharedStrings.xml><?xml version="1.0" encoding="utf-8"?>
<sst xmlns="http://schemas.openxmlformats.org/spreadsheetml/2006/main" count="2476" uniqueCount="1240">
  <si>
    <t>CONCEPTO</t>
  </si>
  <si>
    <t>CODIGO BPIN</t>
  </si>
  <si>
    <t>SECRETARIA RESPONSABLE</t>
  </si>
  <si>
    <t>PROGRAMACIÓN</t>
  </si>
  <si>
    <t>SEGUIMIENTO</t>
  </si>
  <si>
    <t>INICIAL</t>
  </si>
  <si>
    <t>AJUSTE</t>
  </si>
  <si>
    <t>RUBRO</t>
  </si>
  <si>
    <t>DESAGREGACIÓN FUENTE DE LOS RECURSOS</t>
  </si>
  <si>
    <t>SEGUIMIENTO SPDT</t>
  </si>
  <si>
    <t>Recursos propios libre destinación</t>
  </si>
  <si>
    <t>Recursos propios destinación especifica</t>
  </si>
  <si>
    <t>Codigo RUBRO</t>
  </si>
  <si>
    <t>FTE</t>
  </si>
  <si>
    <t>NOMBRE CUENTA</t>
  </si>
  <si>
    <t>TOTAL PROYECTO</t>
  </si>
  <si>
    <t>Recursos propios ICLD</t>
  </si>
  <si>
    <t>SGP Forzosa</t>
  </si>
  <si>
    <t xml:space="preserve">SGP </t>
  </si>
  <si>
    <t>Cofinanciación</t>
  </si>
  <si>
    <t>Transferencias</t>
  </si>
  <si>
    <t>Otros ICDE</t>
  </si>
  <si>
    <t>Estampillas</t>
  </si>
  <si>
    <t>OBSERVACIONES</t>
  </si>
  <si>
    <t>Estado del proyecto en MGA</t>
  </si>
  <si>
    <t>Formulador responsable</t>
  </si>
  <si>
    <t>Estado del proyecto en SUIFP</t>
  </si>
  <si>
    <t>Adición</t>
  </si>
  <si>
    <t>Reducción</t>
  </si>
  <si>
    <t>Sector: SALUD</t>
  </si>
  <si>
    <t>Sector: EDUCACION</t>
  </si>
  <si>
    <t>Bienestar Social</t>
  </si>
  <si>
    <t>Sector: CULTURA</t>
  </si>
  <si>
    <t>TOTAL POAI 2024</t>
  </si>
  <si>
    <t>EDUCACION</t>
  </si>
  <si>
    <t>PAOLA</t>
  </si>
  <si>
    <t>TANIA</t>
  </si>
  <si>
    <t>AMAZONIA</t>
  </si>
  <si>
    <t>FONDO SERVICIOS GRATUIDAD</t>
  </si>
  <si>
    <t>Intereses</t>
  </si>
  <si>
    <t>Prima de servicios</t>
  </si>
  <si>
    <t>Bonificación por Servicios Prestados</t>
  </si>
  <si>
    <t>Prima de Navidad</t>
  </si>
  <si>
    <t>Prima de Vacaciones</t>
  </si>
  <si>
    <t>2.1.1.01.03.001.01</t>
  </si>
  <si>
    <t>2.1.1.01.03.001.02</t>
  </si>
  <si>
    <t>Bonificación Especial por Recreación</t>
  </si>
  <si>
    <t>2.1.1.01.03.001.03</t>
  </si>
  <si>
    <t>2.1.1.01.01.001.10</t>
  </si>
  <si>
    <t>BIENESTAR SOCIAL Y SOSTENIBILIDAD AMBIENTAL</t>
  </si>
  <si>
    <t xml:space="preserve">Programa Personalizado: Juntos en la construcción y mantenimiento de escenarios culturales y etnoculturales, por
una Leticia Mejor </t>
  </si>
  <si>
    <t>SECRETARÍA CULTURA, DEPORTE Y EDUCACIÓN</t>
  </si>
  <si>
    <t xml:space="preserve">Programa Personalizado: Juntos en el desarrollo integral de Niños, Niñas, Adolescentes, jóvenes y gestores
culturales, por una Leticia Mejor </t>
  </si>
  <si>
    <t>Sector: Deporte</t>
  </si>
  <si>
    <t xml:space="preserve">Programa Personalizado: Juntos por la promoción y acceso efectivo a procesos culturales y artísticos, por
una Leticia Mejor </t>
  </si>
  <si>
    <t xml:space="preserve">Programa Personalizado: Juntos por el deporte social comunitario, por una Leticia mejor
</t>
  </si>
  <si>
    <t xml:space="preserve">Programa Personalizado: Juntos por la construcción, mantenimiento y mejoramiento de escenarios deportivos y
recreativos, por una Leticia Mejor </t>
  </si>
  <si>
    <t xml:space="preserve">Programa Personalizado: Juntos para la formación deportiva y el deporte escolar, por una Leticia mejor
</t>
  </si>
  <si>
    <t xml:space="preserve">Programa Personalizado: Juntos por el deporte de altos logros, por una Leticia mejor
</t>
  </si>
  <si>
    <r>
      <t xml:space="preserve">Programa Personalizado: </t>
    </r>
    <r>
      <rPr>
        <b/>
        <sz val="8"/>
        <rFont val="Arial"/>
        <family val="2"/>
      </rPr>
      <t xml:space="preserve">Juntos por la permanencia en educación técnica, tecnológica y educación superior, por
una Leticia mejor </t>
    </r>
  </si>
  <si>
    <r>
      <t xml:space="preserve">Programa Personalizado: </t>
    </r>
    <r>
      <rPr>
        <b/>
        <sz val="8"/>
        <rFont val="Arial"/>
        <family val="2"/>
      </rPr>
      <t>Juntos por el fortalecimiento de la educación, por una Leticia mejo</t>
    </r>
  </si>
  <si>
    <r>
      <t xml:space="preserve">Programa Personalizado: </t>
    </r>
    <r>
      <rPr>
        <b/>
        <sz val="8"/>
        <rFont val="Arial"/>
        <family val="2"/>
      </rPr>
      <t>Juntos por la calidad de la educación inicial, preescolar, básica y media por una Leticia Mejor</t>
    </r>
  </si>
  <si>
    <r>
      <t xml:space="preserve">Programa Personalizado: </t>
    </r>
    <r>
      <rPr>
        <b/>
        <sz val="8"/>
        <rFont val="Arial"/>
        <family val="2"/>
      </rPr>
      <t xml:space="preserve">Juntos por el mantenimiento de la Infraestructura educativa, por una Leticia Mejor
</t>
    </r>
  </si>
  <si>
    <t>Bienestar social y sostenibilidad ambiental</t>
  </si>
  <si>
    <t xml:space="preserve">Sector: PRIMERA INFANCIA, INFANCIA, ADOLESCENCIA, JUVENTUD Y FORTALECIMIENTO 
FAMILIAR </t>
  </si>
  <si>
    <t xml:space="preserve">Programa Personalizado: Juntos trabajando por el desarrollo Integral de Niños, Niñas, Adolescentes, Jóvenes y sus Familias </t>
  </si>
  <si>
    <t>SSECRETARÍA DE DESARROLLO SOCIAL Y DIRECCIÓN DE SALUD</t>
  </si>
  <si>
    <t>Programa Personalizado: Juntos en pro de la inclusión y equidad para la población de juventudes, por una
Leticia mejor</t>
  </si>
  <si>
    <t>Sector: EQUIDAD DE GENERO</t>
  </si>
  <si>
    <t xml:space="preserve">Programa Personalizado: Juntos por la equidad para las mujeres, por una Leticia mejor </t>
  </si>
  <si>
    <t>Sector: DERECHOS HUMANOS</t>
  </si>
  <si>
    <t>Programa Personalizado: Juntos trabajando en pro de la atención, asistencia y reparación integral a las víctimas, por una Leticia mejor</t>
  </si>
  <si>
    <t>Sector: ADULTO MAYOR</t>
  </si>
  <si>
    <r>
      <t xml:space="preserve">Programa Personalizado: </t>
    </r>
    <r>
      <rPr>
        <b/>
        <sz val="8"/>
        <rFont val="Arial"/>
        <family val="2"/>
      </rPr>
      <t xml:space="preserve">Juntos apuntando a la garantía de derechos y protección social del adulto mayor, por una Leticia mejor. </t>
    </r>
  </si>
  <si>
    <t>Sector: POBLACION CON DISCAPACIDAD</t>
  </si>
  <si>
    <t>Programa Personalizado: Juntos trabajando por la Inclusión social y productiva para la población en situación de
discapacidad, por una Leticia mejor</t>
  </si>
  <si>
    <t>Sector: POBREZA</t>
  </si>
  <si>
    <t xml:space="preserve">Programa Personalizado: Juntos por la atención integral de población en situación permanente de
desprotección social y/o familiar desde el programa "Familias en Acción", por una Leticia mejor.
</t>
  </si>
  <si>
    <t>Programa Personalizado: Juntos por la salud pública, por una Leticia mejor</t>
  </si>
  <si>
    <t>DIRECCIÓN DE SALUD</t>
  </si>
  <si>
    <t xml:space="preserve">Programa Personalizado: Juntos en la gestión del aseguramiento, por una Leticia mejor
</t>
  </si>
  <si>
    <t>Sector: AMBIENTE</t>
  </si>
  <si>
    <t xml:space="preserve">Programa Personalizado:Juntos por un desarrollo urbano Sostenible, por una Leticia mejor
</t>
  </si>
  <si>
    <t>SECRETARÍA COMPETITIVIDAD, MEDIO AMBIENTE Y TURISMO</t>
  </si>
  <si>
    <t>Desarrollo urbano y rural resiliente</t>
  </si>
  <si>
    <t>Programa Personalizado: Juntos por la gestión integral al cambio climático, por una Leticia mejor</t>
  </si>
  <si>
    <t xml:space="preserve">Bienestar social y sostenibilidad ambiental </t>
  </si>
  <si>
    <t xml:space="preserve">Programa Personalizado: Juntos por la responsabilidad ambiental y social empresarial e institucional, por una
Leticia mejor </t>
  </si>
  <si>
    <t>Programa Personalizado: untos por la implementación de instrumentos de gestión ambiental y atención de
pasivos ambientales, por una Leticia mejo</t>
  </si>
  <si>
    <t>Programa Personalizado: Juntos por una educación ambiental integral y una cultura ciudadana con enfoque
diferencial, por una Leticia mejor</t>
  </si>
  <si>
    <t xml:space="preserve">Productividad, competitividad y economía local
</t>
  </si>
  <si>
    <t>Sector: COMPETITIVIDAD</t>
  </si>
  <si>
    <t>Programa Personalizado: Juntos por el fortalecimiento de los sistemas productivos agrícolas, pecuarios y
forestales, por una Leticia mejor</t>
  </si>
  <si>
    <t>Programa Personalizado: Juntos en el mejoramiento de la asistencia y seguridad Alimentaria y Nutricional, por una Leticia mejor</t>
  </si>
  <si>
    <t>Seguridad social, buen gobierno y frontera</t>
  </si>
  <si>
    <t>Sector: BIENES ANIMAL</t>
  </si>
  <si>
    <t>Programa Personalizado:Juntos por el fomento del bienestar y protección de los animales, por una Leticia mejor</t>
  </si>
  <si>
    <t>Sector: TURISMO</t>
  </si>
  <si>
    <t>Programa Personalizado: Juntos por un turismo comunitario sostenible, por una Leticia mejor</t>
  </si>
  <si>
    <t xml:space="preserve">Programa Personalizado: Juntos promoviendo el destino turístico Leticia, por una Leticia mejor
</t>
  </si>
  <si>
    <t>DIRECCION DE TURISMO</t>
  </si>
  <si>
    <t xml:space="preserve">Programa Personalizado: untos por una gobernanza turística, por una Leticia mejor
</t>
  </si>
  <si>
    <t>Programa Personalizado: Juntos por una infraestructura turística sostenible, por una Leticia mejor</t>
  </si>
  <si>
    <t xml:space="preserve">Desarrollo urbano y rural resiliente </t>
  </si>
  <si>
    <t>Sector: PLANEACION</t>
  </si>
  <si>
    <t>Programa Personalizado: Juntos por la gestión eficiente de proyectos, por una Leticia Mejor</t>
  </si>
  <si>
    <t>SECRETARIA DE PLANEACION</t>
  </si>
  <si>
    <t xml:space="preserve">Programa Personalizado: Juntos por la implementación de programas sociales de orden nacional, por una Leticia
mejor </t>
  </si>
  <si>
    <t xml:space="preserve"> Seguridad social, buen gobierno y frontera
</t>
  </si>
  <si>
    <t xml:space="preserve">Programa Personalizado: Juntos por la planeación institucional misional, por una Leticia mejor
</t>
  </si>
  <si>
    <t>Sector: ORDENAMIENTO TERRITORIAL</t>
  </si>
  <si>
    <t xml:space="preserve">Programa Personalizado:Juntos por un ordenamiento territorial y desarrollo, por una Leticia mejor
</t>
  </si>
  <si>
    <t>Sector: GESTION DEL RIESGO</t>
  </si>
  <si>
    <t>Programa Personalizado:Juntos por la gestión del riesgo, por una Leticia mejor</t>
  </si>
  <si>
    <t>Sector: VIAS</t>
  </si>
  <si>
    <t xml:space="preserve">Programa Personalizado: Juntos para la construcción, mantenimiento, mejoramiento y rehabilitación de vías,
por una Leticia mejor </t>
  </si>
  <si>
    <t>Sector: SANIMIENTO BASICO Y AGUA POTABLE</t>
  </si>
  <si>
    <t>Programa Personalizado: Juntos por el agua potable y el saneamiento básico, por una Leticia mejor</t>
  </si>
  <si>
    <t>DIRECCION DE INFRAESTRUCTURA</t>
  </si>
  <si>
    <t>Sector: VIVIENDA</t>
  </si>
  <si>
    <t xml:space="preserve">Programa Personalizado: Juntos por la construcción y mejoramiento de viviendas dignas, por una Leticia mejor
</t>
  </si>
  <si>
    <t>Sector: EQUIPAMIENTO</t>
  </si>
  <si>
    <t>Sector: ESPACIO PUBLICO</t>
  </si>
  <si>
    <t xml:space="preserve">Programa Personalizado: Juntos por una Infraestructura y equipamientos para el bienestar general, por una Leticia mejor 
</t>
  </si>
  <si>
    <t xml:space="preserve">Programa Personalizado: Juntos por la Optimización del espacio público, por una Leticia mejor
</t>
  </si>
  <si>
    <t>Programa Personalizado: Juntos por el agua potable, por una Leticia mejor</t>
  </si>
  <si>
    <t xml:space="preserve">UNIDAD DE SERVICIOS PUBLICOS DOMICILIARIOS </t>
  </si>
  <si>
    <r>
      <t xml:space="preserve">POAI 2024 
ALCALDIA DE LETICIA - AMAZONAS 
</t>
    </r>
    <r>
      <rPr>
        <b/>
        <sz val="11"/>
        <color rgb="FFFF0000"/>
        <rFont val="Arial Narrow"/>
        <family val="2"/>
      </rPr>
      <t>PLAN DE DESARROLLO "XXXXXX"
NOMBRE DEL ALCALDE</t>
    </r>
  </si>
  <si>
    <t xml:space="preserve">Programa Personalizado: Juntos por el saneamiento básico, por una Leticia mejor
</t>
  </si>
  <si>
    <t>Sector: TRANSITO Y TRANSPORTE</t>
  </si>
  <si>
    <t xml:space="preserve">Programa Personalizado: Juntos por la seguridad en el transporte, por una Leticia mejor
</t>
  </si>
  <si>
    <t>SECRETARÍA DE GOBIERNO Y CONVIVENCIA CIUDADANA</t>
  </si>
  <si>
    <t>Sector: TRABAJO DECENTE</t>
  </si>
  <si>
    <t xml:space="preserve">Programa Personalizado: Juntos por un espacio público de todos, por una Leticia mejor
</t>
  </si>
  <si>
    <t xml:space="preserve">Programa Personalizado: Juntos por el desarrollo y protección de nuestros niños, niñas, adolecentes y sus familias, por una Leticia mejor </t>
  </si>
  <si>
    <t>SECRETARÍA DE DESARROLLO SOCIAL Y DIRECCIÓN DE SALUD</t>
  </si>
  <si>
    <t xml:space="preserve">Seguridad social, buen gobierno y frontera
</t>
  </si>
  <si>
    <t>Sector: GRUPOS ETNICOS</t>
  </si>
  <si>
    <t xml:space="preserve">Programa Personalizado: Juntos por el fortalecimiento de un gobierno propio, por una Leticia mejor
</t>
  </si>
  <si>
    <t xml:space="preserve">Programa Personalizado: Juntos por la protección de los derechos humanos, por una Leticia mejor
</t>
  </si>
  <si>
    <t>Sector: DIVERSIDAD SEXUAL</t>
  </si>
  <si>
    <t xml:space="preserve">Programa Personalizado: Juntos por el respeto y apoyo a la diversidad sexual, por una Leticia mejor
</t>
  </si>
  <si>
    <t>Sector: CONVIVENCIA CIUDADANA</t>
  </si>
  <si>
    <t>Programa Personalizado: Juntos por la seguridad y convivencia ciudadana, por una Leticia mejor</t>
  </si>
  <si>
    <t>Sector: BUEN GOBIERNO</t>
  </si>
  <si>
    <t xml:space="preserve">Programa Personalizado: Juntos por el fortalecimiento y desarrollo de las capacidades institucionales, por una
Leticia mejor </t>
  </si>
  <si>
    <t xml:space="preserve">SECRETARÍA DE DESARROLLO INSTITUCIONAL Y TICS </t>
  </si>
  <si>
    <t>Sector: GOBIERNO DIGITAL Y CONECTIVIDAD</t>
  </si>
  <si>
    <t>Programa Personalizado: Juntos por el desarrollo de las tecnologías de la información y comunicaciones al servicio ciudadano, por una Leticia mejor</t>
  </si>
  <si>
    <t xml:space="preserve">Productividad y competitividad, dinamizadores de 
nuestra economía local y transnacional
</t>
  </si>
  <si>
    <t>Sector: FINANCIERO</t>
  </si>
  <si>
    <t>Programa Personalizado: Juntos con Eficiencia y Eficacia fiscal y Financiera, por una Leticia mejor</t>
  </si>
  <si>
    <t>SECRETARÍA DE HACIENDA</t>
  </si>
  <si>
    <t>2.3.2.02.02.008.3201002.83990.10.01.1.2.1.0.00</t>
  </si>
  <si>
    <t>1.2.1.0.00</t>
  </si>
  <si>
    <t>Fortalecimiento a la Formulación y Estructuración de Proyectos en el Municipio de  Leticia- Proyectos formulados</t>
  </si>
  <si>
    <t>1.2.4.3.03</t>
  </si>
  <si>
    <t>2.3.2.02.02.008.3201002.83990.10.02.1.2.4.3.03</t>
  </si>
  <si>
    <t>2.3.2.02.02.008.3201002.83990.10.03.1.2.4.3.03</t>
  </si>
  <si>
    <t>Apoyo a la Formulación y Estructuración de Proyectos en el Municipio de  Leticia- Proyectos formulados</t>
  </si>
  <si>
    <t>2.3.2.02.02.008.3201002.83990.10.04.1.2.1.0.00</t>
  </si>
  <si>
    <t>2.3.2.02.02.008.3201002.83990.10.05.1.2.4.3.03</t>
  </si>
  <si>
    <t>Fortalecimiento a la Formulación y Estructuración de Proyectos en el Municipio de  Leticia- Proyectos ejecutados</t>
  </si>
  <si>
    <t>Apoyo a la Formulación y Estructuración de Proyectos en el Municipio de  Leticia- Proyectos ejecutados</t>
  </si>
  <si>
    <t>Implementación y acompañamiento a la evaluación de sistemas unificados de información municipal de orden nacional SISBEN IV y estratificación predial</t>
  </si>
  <si>
    <t>2.3.2.02.02.008.3201002.83990.10.06.1.2.1.0.00</t>
  </si>
  <si>
    <t>2.3.2.02.02.008.3201002.83990.10.07.1.2.4.3.03</t>
  </si>
  <si>
    <t>2.3.2.02.02.008.3201002.83990.10.08.1.2.4.3.03</t>
  </si>
  <si>
    <t>2.3.2.02.02.008.3201002.83990.10.09.1.2.4.3.03</t>
  </si>
  <si>
    <t>2.3.2.02.02.009.1903047.19.05.25.91122.05.02.1.2.3.2.28</t>
  </si>
  <si>
    <t>1.2.3.2.28</t>
  </si>
  <si>
    <t>Fortalecimiento Garantía de una Salud Pública con Equidad y Calidad</t>
  </si>
  <si>
    <t>2.3.2.02.02.009.1903047.19.05.25.91122.05.03.1.2.3.2.28</t>
  </si>
  <si>
    <t>2.3.2.02.02.009.1903047.19.05.25.91122.05.01.1.2.4.2.02</t>
  </si>
  <si>
    <t>FORTALECIMIENTO  PARA GARANTIZAR LA UNIVERSALIZACIÓN EN AFILIACIÓN AL SGSSS Y LA CALIDAD EN
PRESTACIÓN DEL SERVICIO DE SALUD EN EL MUNICIPIO DE LETICIA  LETICIA</t>
  </si>
  <si>
    <t>FORTALECIMIENTO GARANTÍA DE UNA SALUD PÚBLICA CON EQUIDAD Y CALIDAD  LETICIA</t>
  </si>
  <si>
    <t>2.3.2.01.03.001.3202012.94900.08.01.1.2.1.0.00</t>
  </si>
  <si>
    <t>Fortalecimiento de Capacidades Encaminadas a Lograr el Desarrollo Sostenible del Municipio de Leticia (Artículo 111 - Ley 99 de 1993)</t>
  </si>
  <si>
    <t>2.3.2.02.02.008.3202012.83990.08.02.1.2.1.0.00</t>
  </si>
  <si>
    <t>Fortalecimiento de Capacidades Encaminadas a Lograr el Desarrollo Sostenible del Municipio de Leticia</t>
  </si>
  <si>
    <t>2.3.2.02.02.008.4599017.91123.10.04.1.2.1.0.00</t>
  </si>
  <si>
    <t>Implemetacion de programas Sociales de Orden Nacional- Proyectos SGP gestionados y ejecutados</t>
  </si>
  <si>
    <t>2.3.2.02.02.008.4599017.91123.10.05.1.2.4.3.03</t>
  </si>
  <si>
    <t>2.3.2.02.02.008.4599017.91123.10.06.1.2.4.3.03</t>
  </si>
  <si>
    <t>Apoyo a la Implemetacion de programas Sociales de Orden Nacional- Proyectos SGP gestionados y ejecutados</t>
  </si>
  <si>
    <t>2.3.2.02.02.008.4599017.83118.10.01.1.2.1.0.00</t>
  </si>
  <si>
    <t>Fortalecimiento a la planeación institucional misional del municipio de Leticia</t>
  </si>
  <si>
    <t>2.3.2.02.02.008.4599017.83118.10.02.1.2.4.3.03</t>
  </si>
  <si>
    <t>2.3.2.02.02.008.4599017.83118.10.03.1.2.4.3.03</t>
  </si>
  <si>
    <t>Apoyo a la planeación institucional misional del municipio de Leticia</t>
  </si>
  <si>
    <t>2.3.2.02.01.003.4503004.83990.10.01.1.2.2.0.00</t>
  </si>
  <si>
    <t>1.2.2.0.00</t>
  </si>
  <si>
    <t>Fortalecimiento Integral la gestión del riesgo de desastres como un componente transversal de la planeación del desarrollo Leticia</t>
  </si>
  <si>
    <t>1.2.4.2.02</t>
  </si>
  <si>
    <t xml:space="preserve">
CODIGO</t>
  </si>
  <si>
    <t xml:space="preserve">
C.RES</t>
  </si>
  <si>
    <t xml:space="preserve">
FUENTE</t>
  </si>
  <si>
    <t xml:space="preserve">
NOMBRE</t>
  </si>
  <si>
    <t xml:space="preserve">
INICIAL</t>
  </si>
  <si>
    <t xml:space="preserve">
ADICIONES</t>
  </si>
  <si>
    <t xml:space="preserve">
REDUCC.</t>
  </si>
  <si>
    <t xml:space="preserve">
CREDITOS</t>
  </si>
  <si>
    <t xml:space="preserve">
 CONTRA               CREDITOS</t>
  </si>
  <si>
    <t xml:space="preserve">
PRESUPUESTO   DEFINITIVO</t>
  </si>
  <si>
    <t xml:space="preserve">
DISPONIBIL</t>
  </si>
  <si>
    <t xml:space="preserve">
COMPROMISOS</t>
  </si>
  <si>
    <t xml:space="preserve">
OBLIGACION</t>
  </si>
  <si>
    <t xml:space="preserve">
PAGOS</t>
  </si>
  <si>
    <t xml:space="preserve">
PRESUPUESTO
DISPONIBLE</t>
  </si>
  <si>
    <t>2</t>
  </si>
  <si>
    <t>GASTOS</t>
  </si>
  <si>
    <t>2.1</t>
  </si>
  <si>
    <t>FUNCIONAMIENTO</t>
  </si>
  <si>
    <t>2.1.1</t>
  </si>
  <si>
    <t>GASTOS DE PERSONAL</t>
  </si>
  <si>
    <t>2.1.1.01</t>
  </si>
  <si>
    <t>PLANTA DE PERSONAL PERMANENTE</t>
  </si>
  <si>
    <t>2.1.1.01.01</t>
  </si>
  <si>
    <t>FACTORES CONSTITUTIVOS DE SALARIO</t>
  </si>
  <si>
    <t>2.1.1.01.01.001</t>
  </si>
  <si>
    <t>FACTORES SALARIALES COMUNES</t>
  </si>
  <si>
    <t>2.1.1.01.01.001.01</t>
  </si>
  <si>
    <t>SUELDO BASICO</t>
  </si>
  <si>
    <t>2.1.1.01.01.001.01.01.01.1.2.1.0.00</t>
  </si>
  <si>
    <t>30001</t>
  </si>
  <si>
    <t>Sueldo Personal de Nómina - Concejo</t>
  </si>
  <si>
    <t>2.1.1.01.01.001.01.02.01.1.2.1.0.00</t>
  </si>
  <si>
    <t>40001</t>
  </si>
  <si>
    <t>Sueldo básico - Personeria</t>
  </si>
  <si>
    <t>2.1.1.01.01.001.01.04.01.1.2.1.0.00</t>
  </si>
  <si>
    <t>14001</t>
  </si>
  <si>
    <t>Sueldo Personal de Nómina</t>
  </si>
  <si>
    <t>2.1.1.01.01.001.01.04.02.1.2.4.3.04</t>
  </si>
  <si>
    <t>14002</t>
  </si>
  <si>
    <t>1.2.4.3.04</t>
  </si>
  <si>
    <t>2.1.1.01.01.001.01.28.01.1.2.3.2.27</t>
  </si>
  <si>
    <t>20001</t>
  </si>
  <si>
    <t>1.2.3.2.27</t>
  </si>
  <si>
    <t>Suedo Personal de Nómina-servicios publicos</t>
  </si>
  <si>
    <t>2.1.1.01.01.001.04</t>
  </si>
  <si>
    <t>SUBSIDIO DE ALIMENTACION</t>
  </si>
  <si>
    <t>2.1.1.01.01.001.04.02.01.1.2.1.0.00</t>
  </si>
  <si>
    <t>40002</t>
  </si>
  <si>
    <t>Subsidio de alimentación - Personeria</t>
  </si>
  <si>
    <t>2.1.1.01.01.001.04.04.01.1.2.1.0.00</t>
  </si>
  <si>
    <t>14003</t>
  </si>
  <si>
    <t>Subsidio de Alimentación</t>
  </si>
  <si>
    <t>2.1.1.01.01.001.05</t>
  </si>
  <si>
    <t>AUXILIO DE TRANSPORTE</t>
  </si>
  <si>
    <t>2.1.1.01.01.001.05.04.01.1.2.1.0.00</t>
  </si>
  <si>
    <t>14004</t>
  </si>
  <si>
    <t>Auxilio de Transporte</t>
  </si>
  <si>
    <t>2.1.1.01.01.001.06</t>
  </si>
  <si>
    <t>PRIMA DE SERVICIO</t>
  </si>
  <si>
    <t>2.1.1.01.01.001.06.01.01.1.2.1.0.00</t>
  </si>
  <si>
    <t>30002</t>
  </si>
  <si>
    <t>Prima de Servicios- Concejo</t>
  </si>
  <si>
    <t>2.1.1.01.01.001.06.02.01.1.2.1.0.00</t>
  </si>
  <si>
    <t>40003</t>
  </si>
  <si>
    <t>Prima de servicio - Personeria</t>
  </si>
  <si>
    <t>2.1.1.01.01.001.06.04.01.1.2.1.0.00</t>
  </si>
  <si>
    <t>14005</t>
  </si>
  <si>
    <t>2.1.1.01.01.001.07</t>
  </si>
  <si>
    <t>BONIFICACION POR SERVICIOS PRESTADOS</t>
  </si>
  <si>
    <t>2.1.1.01.01.001.07.01.01.1.2.1.0.00</t>
  </si>
  <si>
    <t>30003</t>
  </si>
  <si>
    <t>Bonificación por Servicios Prestados- Concejo</t>
  </si>
  <si>
    <t>2.1.1.01.01.001.07.02.01.1.2.1.0.00</t>
  </si>
  <si>
    <t>40004</t>
  </si>
  <si>
    <t>Bonificación por servicios prestados - Personeria</t>
  </si>
  <si>
    <t>2.1.1.01.01.001.07.04.01.1.2.1.0.00</t>
  </si>
  <si>
    <t>14006</t>
  </si>
  <si>
    <t>2.1.1.01.01.001.08</t>
  </si>
  <si>
    <t>PRESTACIONES SOCIALES</t>
  </si>
  <si>
    <t>2.1.1.01.01.001.08.01</t>
  </si>
  <si>
    <t>PRIMA DE NAVIDAD</t>
  </si>
  <si>
    <t>2.1.1.01.01.001.08.01.01.01.1.2.1.0.00</t>
  </si>
  <si>
    <t>30004</t>
  </si>
  <si>
    <t>Prima de Navidad- Concejo</t>
  </si>
  <si>
    <t>2.1.1.01.01.001.08.01.02.01.1.2.1.0.00</t>
  </si>
  <si>
    <t>40005</t>
  </si>
  <si>
    <t>Prima de navidad - Personeria</t>
  </si>
  <si>
    <t>2.1.1.01.01.001.08.01.04.01.1.2.1.0.00</t>
  </si>
  <si>
    <t>14007</t>
  </si>
  <si>
    <t>2.1.1.01.01.001.08.01.28.01.1.2.3.2.27</t>
  </si>
  <si>
    <t>20002</t>
  </si>
  <si>
    <t>Prima de navidad - Servicios Publicos</t>
  </si>
  <si>
    <t>2.1.1.01.01.001.08.02</t>
  </si>
  <si>
    <t>PRIMA DE VACACIONES</t>
  </si>
  <si>
    <t>2.1.1.01.01.001.08.02.01.01.1.2.1.0.00</t>
  </si>
  <si>
    <t>30005</t>
  </si>
  <si>
    <t>Prima de Vacaciones- Concejo</t>
  </si>
  <si>
    <t>2.1.1.01.01.001.08.02.02.01.1.2.1.0.00</t>
  </si>
  <si>
    <t>40006</t>
  </si>
  <si>
    <t>Prima de vacaciones - Personeria</t>
  </si>
  <si>
    <t>2.1.1.01.01.001.08.02.04.01.1.2.1.0.00</t>
  </si>
  <si>
    <t>14008</t>
  </si>
  <si>
    <t>VIATICOS DE LOS FUNCIONARIOS EN COMISION</t>
  </si>
  <si>
    <t>2.1.1.01.01.001.10.02.01.1.2.1.0.00</t>
  </si>
  <si>
    <t>40007</t>
  </si>
  <si>
    <t>Viáticos y Gastos de Viaje - Personeria</t>
  </si>
  <si>
    <t>2.1.1.01.01.001.10.04.01.1.2.1.0.00</t>
  </si>
  <si>
    <t>14009</t>
  </si>
  <si>
    <t>Viaticos y Gastos de Transporte y de Viaje - Funcionarios</t>
  </si>
  <si>
    <t>2.1.1.01.01.001.10.04.02.1.2.1.0.00</t>
  </si>
  <si>
    <t>14010</t>
  </si>
  <si>
    <t>Viaticos y Gastos de Transporte y de Viaje - Concejales</t>
  </si>
  <si>
    <t>2.1.1.01.01.001.10.28.01.1.2.3.2.27</t>
  </si>
  <si>
    <t>20003</t>
  </si>
  <si>
    <t>Viáticos y Gastos de Transporte y de Viaje-Servicios Publicos</t>
  </si>
  <si>
    <t>2.1.1.01.02</t>
  </si>
  <si>
    <t>CONTRIBUCIONES INHERENTES A LA NOMINA</t>
  </si>
  <si>
    <t>2.1.1.01.02.001</t>
  </si>
  <si>
    <t>APORTES A LA SEGURIDAD SOCIAL EN PENSIONES</t>
  </si>
  <si>
    <t>2.1.1.01.02.001.01.01.1.2.1.0.00</t>
  </si>
  <si>
    <t>30006</t>
  </si>
  <si>
    <t>Aportes para Seguridad Social Pensión- Concejo</t>
  </si>
  <si>
    <t>2.1.1.01.02.001.04.01.1.2.1.0.00</t>
  </si>
  <si>
    <t>14011</t>
  </si>
  <si>
    <t>Aportes para Seguridad Social Pensión Funcionarios</t>
  </si>
  <si>
    <t>2.1.1.01.02.001.28.01.1.2.3.2.27</t>
  </si>
  <si>
    <t>20004</t>
  </si>
  <si>
    <t>Aportes a la seguridad social en pensiones - Servicios Publicos</t>
  </si>
  <si>
    <t>2.1.1.01.02.002</t>
  </si>
  <si>
    <t>APORTES A LA SEGURIDAD SOCIAL EN SALUD</t>
  </si>
  <si>
    <t>2.1.1.01.02.002.01.01.1.2.1.0.00</t>
  </si>
  <si>
    <t>30007</t>
  </si>
  <si>
    <t>Aportes para Seguridad Social Salud- Concejo</t>
  </si>
  <si>
    <t>2.1.1.01.02.002.04.01.1.2.1.0.00</t>
  </si>
  <si>
    <t>14012</t>
  </si>
  <si>
    <t>Aportes para Seguridad Social Salud Funcionarios</t>
  </si>
  <si>
    <t>2.1.1.01.02.002.28.01.1.2.3.2.27</t>
  </si>
  <si>
    <t>20005</t>
  </si>
  <si>
    <t>Aportes a la seguridad social en salud - Servicios Publicos</t>
  </si>
  <si>
    <t>2.1.1.01.02.003</t>
  </si>
  <si>
    <t>APORTES DE CESANTIAS</t>
  </si>
  <si>
    <t>2.1.1.01.02.003.01.01.1.2.1.0.00</t>
  </si>
  <si>
    <t>30008</t>
  </si>
  <si>
    <t>Aportes para Cesantías- Concejo</t>
  </si>
  <si>
    <t>2.1.1.01.02.003.01.02.1.2.1.0.00</t>
  </si>
  <si>
    <t>30009</t>
  </si>
  <si>
    <t>Intereses Sobre las Cesantías- Concejo</t>
  </si>
  <si>
    <t>2.1.1.01.02.003.04.01.1.2.1.0.00</t>
  </si>
  <si>
    <t>14013</t>
  </si>
  <si>
    <t>Aportes para Cesantías Funcionarios</t>
  </si>
  <si>
    <t>2.1.1.01.02.003.04.02.1.2.1.0.00</t>
  </si>
  <si>
    <t>14014</t>
  </si>
  <si>
    <t>Cesantías Régimen Retroactivo</t>
  </si>
  <si>
    <t>2.1.1.01.02.003.28.01.1.2.3.2.27</t>
  </si>
  <si>
    <t>20006</t>
  </si>
  <si>
    <t>Aportes de cesantías  - Servicios Publicos</t>
  </si>
  <si>
    <t>2.1.1.01.02.004</t>
  </si>
  <si>
    <t>APORTES A CAJAS DE COMPENSACION FAMILIAR</t>
  </si>
  <si>
    <t>2.1.1.01.02.004.01.01.1.2.1.0.00</t>
  </si>
  <si>
    <t>30010</t>
  </si>
  <si>
    <t>Caja de Compensación Familiar  de Amazonas- Concejo</t>
  </si>
  <si>
    <t>2.1.1.01.02.004.04.01.1.2.1.0.00</t>
  </si>
  <si>
    <t>14015</t>
  </si>
  <si>
    <t>Caja de Compensación Familiar de Amazonas</t>
  </si>
  <si>
    <t>2.1.1.01.02.004.28.01.1.2.3.2.27</t>
  </si>
  <si>
    <t>20007</t>
  </si>
  <si>
    <t>Aportes a cajas de compensación familiar - Servicios Publicos</t>
  </si>
  <si>
    <t>2.1.1.01.02.005</t>
  </si>
  <si>
    <t>APORTES GENERALES AL SISTEMA DE RIESGOS LABORALES</t>
  </si>
  <si>
    <t>2.1.1.01.02.005.01.01.1.2.1.0.00</t>
  </si>
  <si>
    <t>30011</t>
  </si>
  <si>
    <t>Aportes para Riesgos Laborales- Concejo</t>
  </si>
  <si>
    <t>2.1.1.01.02.005.04.01.1.2.1.0.00</t>
  </si>
  <si>
    <t>14016</t>
  </si>
  <si>
    <t>Aportes para Riesgos Laborales</t>
  </si>
  <si>
    <t>2.1.1.01.02.005.28.01.1.2.3.2.27</t>
  </si>
  <si>
    <t>20008</t>
  </si>
  <si>
    <t>Aportes generales al sistema de riesgos laborales - Servicios Publicos</t>
  </si>
  <si>
    <t>2.1.1.01.02.006</t>
  </si>
  <si>
    <t>APORTES AL ICBF</t>
  </si>
  <si>
    <t>2.1.1.01.02.006.01.01.1.2.1.0.00</t>
  </si>
  <si>
    <t>30012</t>
  </si>
  <si>
    <t>Instituto Colombiano de Bienestar Familiar- Concejo</t>
  </si>
  <si>
    <t>2.1.1.01.02.006.04.01.1.2.1.0.00</t>
  </si>
  <si>
    <t>14017</t>
  </si>
  <si>
    <t>Instituto Colombiano de Bienestar Familiar</t>
  </si>
  <si>
    <t>2.1.1.01.02.007</t>
  </si>
  <si>
    <t>APORTES AL SENA</t>
  </si>
  <si>
    <t>2.1.1.01.02.007.01.01.1.2.1.0.00</t>
  </si>
  <si>
    <t>30013</t>
  </si>
  <si>
    <t>Servicio Nacional de Aprendizaje- Concejo</t>
  </si>
  <si>
    <t>2.1.1.01.02.007.04.01.1.2.1.0.00</t>
  </si>
  <si>
    <t>14018</t>
  </si>
  <si>
    <t>Servicio Nacional de Aprendizaje</t>
  </si>
  <si>
    <t>2.1.1.01.02.008</t>
  </si>
  <si>
    <t>APORTES A LA ESAP</t>
  </si>
  <si>
    <t>2.1.1.01.02.008.01.01.1.2.1.0.00</t>
  </si>
  <si>
    <t>30014</t>
  </si>
  <si>
    <t>Escuela Superior de Administración Pública- Concejo</t>
  </si>
  <si>
    <t>2.1.1.01.02.008.04.01.1.2.1.0.00</t>
  </si>
  <si>
    <t>14019</t>
  </si>
  <si>
    <t>Escuela Superior de Administración Pública</t>
  </si>
  <si>
    <t>2.1.1.01.02.009</t>
  </si>
  <si>
    <t>APORTES A ESCUELAS INDUSTRIALES E INSTITUTOS TECNICOS</t>
  </si>
  <si>
    <t>2.1.1.01.02.009.01.01.1.2.1.0.00</t>
  </si>
  <si>
    <t>30015</t>
  </si>
  <si>
    <t>Escuelas Industriales e Institutos Técnicos- Concejo</t>
  </si>
  <si>
    <t>2.1.1.01.02.009.04.01.1.2.1.0.00</t>
  </si>
  <si>
    <t>14020</t>
  </si>
  <si>
    <t>Escuelas Industriales e Institutos Técnicos</t>
  </si>
  <si>
    <t>2.1.1.01.02.020</t>
  </si>
  <si>
    <t>CONTRIBUCIONES INHERENTES A LA NOMINA DE DIPUTADOS O CONCEJALES</t>
  </si>
  <si>
    <t>2.1.1.01.02.020.02</t>
  </si>
  <si>
    <t>2.1.1.01.02.020.02.04.01.1.2.1.0.00</t>
  </si>
  <si>
    <t>14021</t>
  </si>
  <si>
    <t>Aportes para Seguridad Social Concejales</t>
  </si>
  <si>
    <t>2.1.1.01.03</t>
  </si>
  <si>
    <t>REMUNERACIONES NO CONSTITUTIVAS DE FACTOR SALARIAL</t>
  </si>
  <si>
    <t>2.1.1.01.03.001</t>
  </si>
  <si>
    <t>VACACIONES</t>
  </si>
  <si>
    <t>2.1.1.01.03.001.01.28.01.1.2.3.2.27</t>
  </si>
  <si>
    <t>20009</t>
  </si>
  <si>
    <t>Vacaciones - Servicios Publicos</t>
  </si>
  <si>
    <t>INDEMNIZACION POR VACACIONES</t>
  </si>
  <si>
    <t>2.1.1.01.03.001.02.01.01.1.2.1.0.00</t>
  </si>
  <si>
    <t>30016</t>
  </si>
  <si>
    <t>Indemnización por Vacaciones- Concejo</t>
  </si>
  <si>
    <t>2.1.1.01.03.001.02.02.01.1.2.1.0.00</t>
  </si>
  <si>
    <t>40008</t>
  </si>
  <si>
    <t>Indemnización de Vacaciones - Personeria</t>
  </si>
  <si>
    <t>2.1.1.01.03.001.02.04.01.1.2.1.0.00</t>
  </si>
  <si>
    <t>14022</t>
  </si>
  <si>
    <t>Indemnización por Vacaciones</t>
  </si>
  <si>
    <t>BONIFICACION ESPECIAL DE RECREACION</t>
  </si>
  <si>
    <t>2.1.1.01.03.001.03.01.01.1.2.1.0.00</t>
  </si>
  <si>
    <t>30017</t>
  </si>
  <si>
    <t>Bonificación Especial por Recreación- Concejo</t>
  </si>
  <si>
    <t>2.1.1.01.03.001.03.02.01.1.2.1.0.00</t>
  </si>
  <si>
    <t>40009</t>
  </si>
  <si>
    <t>Bonificación Especial por Recreación - Personeria</t>
  </si>
  <si>
    <t>2.1.1.01.03.001.03.04.01.1.2.1.0.00</t>
  </si>
  <si>
    <t>14023</t>
  </si>
  <si>
    <t>2.1.1.01.03.002</t>
  </si>
  <si>
    <t>BONIFICACION DE DIRECCION</t>
  </si>
  <si>
    <t>2.1.1.01.03.002.04.01.1.2.1.0.00</t>
  </si>
  <si>
    <t>14024</t>
  </si>
  <si>
    <t>Bonificación por Dirección</t>
  </si>
  <si>
    <t>2.1.1.01.03.004</t>
  </si>
  <si>
    <t>BONIFICACION DE GESTION TERRITORIAL PARA ALCALDES</t>
  </si>
  <si>
    <t>2.1.1.01.03.004.04.01.1.2.1.0.00</t>
  </si>
  <si>
    <t>14025</t>
  </si>
  <si>
    <t>Bonificación de Gestión Territorial</t>
  </si>
  <si>
    <t>2.1.1.01.03.006</t>
  </si>
  <si>
    <t>HONORARIOS CONCEJALES</t>
  </si>
  <si>
    <t>2.1.1.01.03.006.01.01.1.2.1.0.00</t>
  </si>
  <si>
    <t>30018</t>
  </si>
  <si>
    <t>Honorarios Concejales- Concejo</t>
  </si>
  <si>
    <t>2.1.1.01.03.020</t>
  </si>
  <si>
    <t>ESTIMULOS A LOS EMPLEADOS DEL ESTADO</t>
  </si>
  <si>
    <t>2.1.1.01.03.020.01.01.1.2.1.0.00</t>
  </si>
  <si>
    <t>30019</t>
  </si>
  <si>
    <t>Gastos de Capacitación- Concejo</t>
  </si>
  <si>
    <t>2.1.1.01.03.020.02.01.1.2.1.0.00</t>
  </si>
  <si>
    <t>40010</t>
  </si>
  <si>
    <t>Capacitación e Inscripción a Foros - Personeria</t>
  </si>
  <si>
    <t>2.1.1.01.03.020.04.01.1.2.1.0.00</t>
  </si>
  <si>
    <t>14026</t>
  </si>
  <si>
    <t>Capacitación Personal Administrativo</t>
  </si>
  <si>
    <t>2.1.1.01.03.020.04.02.1.2.1.0.00</t>
  </si>
  <si>
    <t>14027</t>
  </si>
  <si>
    <t>2.1.1.02</t>
  </si>
  <si>
    <t>PERSONAL SUPERNUMERARIO Y PLANTA TEMPORAL</t>
  </si>
  <si>
    <t>2.1.1.02.01</t>
  </si>
  <si>
    <t>2.1.1.02.01.001</t>
  </si>
  <si>
    <t>2.1.1.02.01.001.01</t>
  </si>
  <si>
    <t>2.1.1.02.01.001.01.02.01.1.2.1.0.00</t>
  </si>
  <si>
    <t>40011</t>
  </si>
  <si>
    <t>Personal Supernumerario - Personeria</t>
  </si>
  <si>
    <t>2.1.1.02.03</t>
  </si>
  <si>
    <t>2.1.1.02.03.062</t>
  </si>
  <si>
    <t>APOYO DE SOSTENIMIENTO APRENDICES SENA</t>
  </si>
  <si>
    <t>2.1.1.02.03.062.04.01.1.2.1.0.00</t>
  </si>
  <si>
    <t>14028</t>
  </si>
  <si>
    <t>Remuneración Aprendices</t>
  </si>
  <si>
    <t>2.1.2</t>
  </si>
  <si>
    <t>ADQUISICION DE BIENES Y SERVICIOS</t>
  </si>
  <si>
    <t>2.1.2.01</t>
  </si>
  <si>
    <t>ADQUISICION DE ACTIVOS NO FINANCIEROS</t>
  </si>
  <si>
    <t>2.1.2.01.01</t>
  </si>
  <si>
    <t>ACTIVOS FIJOS</t>
  </si>
  <si>
    <t>2.1.2.01.01.003</t>
  </si>
  <si>
    <t>MAQUINARIA Y EQUIPO</t>
  </si>
  <si>
    <t>2.1.2.01.01.003.03</t>
  </si>
  <si>
    <t>MAQUINARIA DE OFICINA, CONTABILIDAD E INFORMATICA</t>
  </si>
  <si>
    <t>2.1.2.01.01.003.03.01</t>
  </si>
  <si>
    <t>MAQUINAS PARA OFICINA Y CONTABILIDAD, Y SUS PARTES Y ACCESORIOS</t>
  </si>
  <si>
    <t>2.1.2.01.01.003.03.01.28.01.1.2.4.6.00</t>
  </si>
  <si>
    <t>20010</t>
  </si>
  <si>
    <t>1.2.4.6.00</t>
  </si>
  <si>
    <t>Compra de Equipos - Servicios Publicos</t>
  </si>
  <si>
    <t>2.1.2.01.01.003.03.01.28.02.1.2.3.2.27</t>
  </si>
  <si>
    <t>20011</t>
  </si>
  <si>
    <t>Micromedidores - Servicios Publicos</t>
  </si>
  <si>
    <t>2.1.2.01.01.003.03.01.45221.02.01.1.2.1.0.00</t>
  </si>
  <si>
    <t>40012</t>
  </si>
  <si>
    <t>Compra de Equipos - Personeria</t>
  </si>
  <si>
    <t>2.1.2.01.01.003.03.01.45221.04.01.1.2.1.0.00</t>
  </si>
  <si>
    <t>14029</t>
  </si>
  <si>
    <t>Compra de Equipos</t>
  </si>
  <si>
    <t>2.1.2.02</t>
  </si>
  <si>
    <t>ADQUISICIONES DIFERENTES DE ACTIVOS</t>
  </si>
  <si>
    <t>2.1.2.02.01</t>
  </si>
  <si>
    <t>MATERIALES Y SUMINISTROS</t>
  </si>
  <si>
    <t>2.1.2.02.01.001</t>
  </si>
  <si>
    <t>MINERALES, ELECTRICIDAD, GAS Y AGUA</t>
  </si>
  <si>
    <t>2.1.2.02.01.001.01.01.1.2.1.0.00</t>
  </si>
  <si>
    <t>30020</t>
  </si>
  <si>
    <t>Servicios Públicos - Acueducto, Alcantarillado y Aseo- Concejo</t>
  </si>
  <si>
    <t>2.1.2.02.01.001.69111.04.01.1.2.1.0.00</t>
  </si>
  <si>
    <t>14030</t>
  </si>
  <si>
    <t>Servicios Públicos - Energía</t>
  </si>
  <si>
    <t>2.1.2.02.01.002</t>
  </si>
  <si>
    <t>PRODUCTOS ALIMENTICIOS, BEBIDAS Y TABACO, TEXTILES, PRENDAS DE VESTIR Y PRODUCTOS DE CUERO</t>
  </si>
  <si>
    <t>2.1.2.02.01.002.2822101.04.01.1.2.1.0.00</t>
  </si>
  <si>
    <t>14031</t>
  </si>
  <si>
    <t>Dotación de Personal</t>
  </si>
  <si>
    <t>2.1.2.02.01.002.2822101.28.01.1.2.4.6.00</t>
  </si>
  <si>
    <t>20012</t>
  </si>
  <si>
    <t>Dotación Personal - Servicios Publicos</t>
  </si>
  <si>
    <t>2.1.2.02.01.003</t>
  </si>
  <si>
    <t>OTROS BIENES TRANSPORTABLES EXCEPTO PRODUCTOS METALICOS, MAQUINARIA Y EQUIPO</t>
  </si>
  <si>
    <t>2.1.2.02.01.003.01.01.1.2.1.0.00</t>
  </si>
  <si>
    <t>30021</t>
  </si>
  <si>
    <t>Materiales y Suministro- Concejo</t>
  </si>
  <si>
    <t>2.1.2.02.01.003.2381302.28.01.1.2.4.6.00</t>
  </si>
  <si>
    <t>20013</t>
  </si>
  <si>
    <t>Útiles de Cafetería y Aseo- Servicios Publicos</t>
  </si>
  <si>
    <t>2.1.2.02.01.003.3212801.02.01.1.2.1.0.00</t>
  </si>
  <si>
    <t>40013</t>
  </si>
  <si>
    <t>Materiales y Suministro - Personeria</t>
  </si>
  <si>
    <t>2.1.2.02.01.003.3212801.04.01.1.2.1.0.00</t>
  </si>
  <si>
    <t>14032</t>
  </si>
  <si>
    <t>Materiales y Suministros</t>
  </si>
  <si>
    <t>2.1.2.02.01.003.3212801.28.02.1.2.4.6.00</t>
  </si>
  <si>
    <t>20014</t>
  </si>
  <si>
    <t>Materiales y Suministros- Servicios Publicos</t>
  </si>
  <si>
    <t>2.1.2.02.01.003.3212801.28.03.1.2.3.2.27</t>
  </si>
  <si>
    <t>20015</t>
  </si>
  <si>
    <t>Papelería y Útiles de Oficina- Servicios Publicos</t>
  </si>
  <si>
    <t>2.1.2.02.01.003.3331101.02.01.1.2.1.0.00</t>
  </si>
  <si>
    <t>40014</t>
  </si>
  <si>
    <t>Combustible, Lubricantes y Grasas - Personeria</t>
  </si>
  <si>
    <t>2.1.2.02.01.003.3331101.04.02.1.2.1.0.00</t>
  </si>
  <si>
    <t>14033</t>
  </si>
  <si>
    <t>Combustible, Lubricantes y Grasas</t>
  </si>
  <si>
    <t>2.1.2.02.01.003.3331101.28.04.1.2.4.6.00</t>
  </si>
  <si>
    <t>20016</t>
  </si>
  <si>
    <t>Combustible, Lubricantes y Grasas- Servicios Publicos</t>
  </si>
  <si>
    <t>2.1.2.02.01.003.3424014.28.05.1.2.4.6.00</t>
  </si>
  <si>
    <t>20017</t>
  </si>
  <si>
    <t>Insumos Químicos Acueducto - Servicios Publicos</t>
  </si>
  <si>
    <t>2.1.2.02.01.003.3744001.28.06.1.2.3.2.27</t>
  </si>
  <si>
    <t>20018</t>
  </si>
  <si>
    <t>2.1.2.02.01.003.3812101.04.03.1.2.1.0.00</t>
  </si>
  <si>
    <t>14034</t>
  </si>
  <si>
    <t>Muebles y Eneseres</t>
  </si>
  <si>
    <t>2.1.2.02.02</t>
  </si>
  <si>
    <t>ADQUISICION DE SERVICIOS</t>
  </si>
  <si>
    <t>2.1.2.02.02.005</t>
  </si>
  <si>
    <t>CONSTRUCCION Y SERVICIOS DE LA CONSTRUCCION</t>
  </si>
  <si>
    <t>2.1.2.02.02.005.8715699.04.01.1.2.1.0.00</t>
  </si>
  <si>
    <t>14035</t>
  </si>
  <si>
    <t>Mantenimiento y Reparaciones</t>
  </si>
  <si>
    <t>2.1.2.02.02.006</t>
  </si>
  <si>
    <t>COMERCIO Y DISTRIBUCION; ALOJAMIENTO; SERVICIOS DE SUMINISTRO DE COMIDAS Y BEBIDAS; SERVICIOS DE TRANSPORTE; Y SERVICIOS DE DISTRIBUCION DE ELECTRICIDAD, GAS Y AGUA</t>
  </si>
  <si>
    <t>2.1.2.02.02.006.3262001.04.01.1.2.1.0.00</t>
  </si>
  <si>
    <t>14036</t>
  </si>
  <si>
    <t>Gastos Electorales</t>
  </si>
  <si>
    <t>2.1.2.02.02.006.63111.02.01.1.2.1.0.00</t>
  </si>
  <si>
    <t>40015</t>
  </si>
  <si>
    <t>Comunicación y Transporte - Personeria</t>
  </si>
  <si>
    <t>2.1.2.02.02.006.68014.04.02.1.2.1.0.00</t>
  </si>
  <si>
    <t>14037</t>
  </si>
  <si>
    <t>Servicios Postales</t>
  </si>
  <si>
    <t>2.1.2.02.02.007</t>
  </si>
  <si>
    <t>SERVICIOS FINANCIEROS Y SERVICIOS CONEXOS; SERVICIOS INMOBILIARIOS; Y SERVICIOS DE ARRENDAMIENTO Y LEASING</t>
  </si>
  <si>
    <t>2.1.2.02.02.007.71311.04.01.1.2.1.0.00</t>
  </si>
  <si>
    <t>14038</t>
  </si>
  <si>
    <t>Seguro de Vida del Alcalde</t>
  </si>
  <si>
    <t>2.1.2.02.02.007.71311.04.02.1.2.1.0.00</t>
  </si>
  <si>
    <t>14039</t>
  </si>
  <si>
    <t>Seguros de Vida de Concejales</t>
  </si>
  <si>
    <t>2.1.2.02.02.007.71332.04.03.1.2.1.0.00</t>
  </si>
  <si>
    <t>14040</t>
  </si>
  <si>
    <t>Poliza de Manejo Global</t>
  </si>
  <si>
    <t>2.1.2.02.02.007.71434.04.04.1.2.1.0.00</t>
  </si>
  <si>
    <t>14041</t>
  </si>
  <si>
    <t>Seguros de Bienes Muebles e Inmebles</t>
  </si>
  <si>
    <t>2.1.2.02.02.007.72112.04.05.1.2.1.0.00</t>
  </si>
  <si>
    <t>14042</t>
  </si>
  <si>
    <t>Arrendamientos</t>
  </si>
  <si>
    <t>2.1.2.02.02.008</t>
  </si>
  <si>
    <t>SERVICIOS PRESTADOS A LAS EMPRESAS Y SERVICIOS DE PRODUCCION</t>
  </si>
  <si>
    <t>2.1.2.02.02.008.3212101.04.01.1.2.1.0.00</t>
  </si>
  <si>
    <t>14043</t>
  </si>
  <si>
    <t>Impresos y Publicaciones</t>
  </si>
  <si>
    <t>2.1.2.02.02.008.83990.01.01.1.2.1.0.00</t>
  </si>
  <si>
    <t>30022</t>
  </si>
  <si>
    <t>Honorarios Profesionales y Técnicos- Concejo</t>
  </si>
  <si>
    <t>2.1.2.02.02.008.83990.01.02.1.2.1.0.00</t>
  </si>
  <si>
    <t>30023</t>
  </si>
  <si>
    <t>Servicios Generales- Concejo</t>
  </si>
  <si>
    <t>2.1.2.02.02.008.83990.01.03.1.2.1.0.00</t>
  </si>
  <si>
    <t>30024</t>
  </si>
  <si>
    <t>Publicidad- Concejo</t>
  </si>
  <si>
    <t>2.1.2.02.02.008.83990.01.04.1.2.1.0.00</t>
  </si>
  <si>
    <t>30025</t>
  </si>
  <si>
    <t>Servicios Públicos - Telefonía Fija e Internet- Concejo</t>
  </si>
  <si>
    <t>2.1.2.02.02.008.83990.02.01.1.2.1.0.00</t>
  </si>
  <si>
    <t>40016</t>
  </si>
  <si>
    <t>Honorarios - Personeria</t>
  </si>
  <si>
    <t>2.1.2.02.02.008.83990.02.02.1.2.1.0.00</t>
  </si>
  <si>
    <t>40017</t>
  </si>
  <si>
    <t>Impresos y Publicaciones - Personeria</t>
  </si>
  <si>
    <t>2.1.2.02.02.008.83990.04.02.1.2.1.0.00</t>
  </si>
  <si>
    <t>14044</t>
  </si>
  <si>
    <t>Honorarios</t>
  </si>
  <si>
    <t>2.1.2.02.02.008.83990.04.03.1.2.1.0.00</t>
  </si>
  <si>
    <t>14045</t>
  </si>
  <si>
    <t>Servicios Técnicos</t>
  </si>
  <si>
    <t>2.1.2.02.02.008.84222.04.04.1.2.1.0.00</t>
  </si>
  <si>
    <t>14046</t>
  </si>
  <si>
    <t>Servicios Públicos - Telefonía Fija e Internet</t>
  </si>
  <si>
    <t>2.1.2.02.02.008.8715699.01.05.1.2.1.0.00</t>
  </si>
  <si>
    <t>30026</t>
  </si>
  <si>
    <t>Mantenimiento y Reparaciones- Concejo</t>
  </si>
  <si>
    <t>2.1.2.02.02.008.8715699.02.03.1.2.1.0.00</t>
  </si>
  <si>
    <t>40018</t>
  </si>
  <si>
    <t>Mantenimiento y Reparaciones - personeria</t>
  </si>
  <si>
    <t>2.1.2.02.02.008.98000.04.05.1.2.1.0.00</t>
  </si>
  <si>
    <t>14047</t>
  </si>
  <si>
    <t>Servicios Generales</t>
  </si>
  <si>
    <t>2.1.2.02.02.009</t>
  </si>
  <si>
    <t>SERVICIOS PARA LA COMUNIDAD, SOCIALES Y PERSONALES</t>
  </si>
  <si>
    <t>2.1.2.02.02.009.83990.02.01.1.2.1.0.00</t>
  </si>
  <si>
    <t>40019</t>
  </si>
  <si>
    <t>Derechos Humanos - Personeria</t>
  </si>
  <si>
    <t>2.1.3</t>
  </si>
  <si>
    <t>TRANSFERENCIAS CORRIENTES</t>
  </si>
  <si>
    <t>2.1.3.04</t>
  </si>
  <si>
    <t>A ORGANIZACIONES NACIONALES</t>
  </si>
  <si>
    <t>2.1.3.04.05</t>
  </si>
  <si>
    <t>A OTRAS ORGANIZACIONES NACIONALES</t>
  </si>
  <si>
    <t>2.1.3.04.05.001</t>
  </si>
  <si>
    <t>MEMBRESIAS</t>
  </si>
  <si>
    <t>2.1.3.04.05.001.04.01.1.2.1.0.00</t>
  </si>
  <si>
    <t>14048</t>
  </si>
  <si>
    <t>Federación Colombiana de Municipios</t>
  </si>
  <si>
    <t>2.1.3.04.05.001.04.02.1.2.1.0.00</t>
  </si>
  <si>
    <t>14049</t>
  </si>
  <si>
    <t>Asociación Colombiana de Ciudades Capitales</t>
  </si>
  <si>
    <t>2.1.3.07</t>
  </si>
  <si>
    <t>PRESTACIONES PARA CUBRIR RIESGOS SOCIALES</t>
  </si>
  <si>
    <t>2.1.3.07.02</t>
  </si>
  <si>
    <t>PRESTACIONES SOCIALES RELACIONADAS CON EL EMPLEO</t>
  </si>
  <si>
    <t>2.1.3.07.02.001</t>
  </si>
  <si>
    <t>MESADAS PENSIONALES DE PENSIONES</t>
  </si>
  <si>
    <t>2.1.3.07.02.001.02</t>
  </si>
  <si>
    <t>MESADAS PENSIONALES A CARGO DE LA ENTIDAD DE PENSIONES</t>
  </si>
  <si>
    <t>2.1.3.07.02.001.02.04.01.1.2.1.0.00</t>
  </si>
  <si>
    <t>14050</t>
  </si>
  <si>
    <t>Mesadas Pensionales</t>
  </si>
  <si>
    <t>2.1.3.07.02.002</t>
  </si>
  <si>
    <t>CUOTAS PARTES PENSIONALES DE PENSIONES</t>
  </si>
  <si>
    <t>2.1.3.07.02.002.02</t>
  </si>
  <si>
    <t>CUOTAS PARTES PENSIONALES A CARGO DE LA ENTIDAD DE PENSIONES</t>
  </si>
  <si>
    <t>2.1.3.07.02.002.02.04.01.1.2.1.0.00</t>
  </si>
  <si>
    <t>14051</t>
  </si>
  <si>
    <t>Cuotas Partes de Mesada Pensional</t>
  </si>
  <si>
    <t>2.1.3.07.02.031</t>
  </si>
  <si>
    <t>PROGRAMA DE SALUD OCUPACIONAL NO DE PENSIONES</t>
  </si>
  <si>
    <t>2.1.3.07.02.031.04.01.1.2.1.0.00</t>
  </si>
  <si>
    <t>14052</t>
  </si>
  <si>
    <t>Salud Ocupacional</t>
  </si>
  <si>
    <t>2.1.3.07.02.090.04.01.1.2.1.0.00</t>
  </si>
  <si>
    <t>14053</t>
  </si>
  <si>
    <t>Indemnizacion Sustitutiva de Pensiones</t>
  </si>
  <si>
    <t>2.1.3.13</t>
  </si>
  <si>
    <t>SENTENCIAS Y CONCILIACIONES</t>
  </si>
  <si>
    <t>2.1.3.13.01</t>
  </si>
  <si>
    <t>FALLOS NACIONALES</t>
  </si>
  <si>
    <t>2.1.3.13.01.001</t>
  </si>
  <si>
    <t>SENTENCIAS</t>
  </si>
  <si>
    <t>2.1.3.13.01.001.04.01.1.2.1.0.00</t>
  </si>
  <si>
    <t>14054</t>
  </si>
  <si>
    <t>Sentencias y Conciliaciones</t>
  </si>
  <si>
    <t>2.1.3.13.01.002</t>
  </si>
  <si>
    <t>CONCILIACIONES</t>
  </si>
  <si>
    <t>2.1.3.13.01.002.04.01.1.2.1.0.00</t>
  </si>
  <si>
    <t>14055</t>
  </si>
  <si>
    <t>Acuerdos de pago; compensaciones y devoluciones</t>
  </si>
  <si>
    <t>2.1.5</t>
  </si>
  <si>
    <t>GASTOS DE COMERCIALIZACION Y PRODUCCION</t>
  </si>
  <si>
    <t>2.1.5.02</t>
  </si>
  <si>
    <t>2.1.5.02.07</t>
  </si>
  <si>
    <t>2.1.5.02.07.28.01.1.2.4.6.00</t>
  </si>
  <si>
    <t>20019</t>
  </si>
  <si>
    <t>Seguros - Servicios Publicos</t>
  </si>
  <si>
    <t>2.1.5.02.07.28.02.1.2.4.6.00</t>
  </si>
  <si>
    <t>20020</t>
  </si>
  <si>
    <t>Mantenimiento y Reparaciones  - Servicios Publicos</t>
  </si>
  <si>
    <t>2.1.5.02.07.28.03.1.2.3.2.27</t>
  </si>
  <si>
    <t>20021</t>
  </si>
  <si>
    <t>2.1.5.02.07.28.04.1.2.3.2.27</t>
  </si>
  <si>
    <t>20022</t>
  </si>
  <si>
    <t>Alquiler de Maquinaria - Servicios Publicos</t>
  </si>
  <si>
    <t>2.1.5.02.07.28.05.1.2.3.2.27</t>
  </si>
  <si>
    <t>20023</t>
  </si>
  <si>
    <t>Arriendo de Bienes e Inmuebles - Servicios Publicos</t>
  </si>
  <si>
    <t>2.1.5.02.08</t>
  </si>
  <si>
    <t>2.1.5.02.08.28.01.1.2.3.2.27</t>
  </si>
  <si>
    <t>20024</t>
  </si>
  <si>
    <t>Honorarios y Servicios Profesionales - Servicios Publicos</t>
  </si>
  <si>
    <t>2.1.5.02.08.28.02.1.2.3.2.27</t>
  </si>
  <si>
    <t>20025</t>
  </si>
  <si>
    <t>Servicios Técnicos - Servicios Publicos</t>
  </si>
  <si>
    <t>2.1.5.02.08.28.03.1.2.3.2.27</t>
  </si>
  <si>
    <t>20026</t>
  </si>
  <si>
    <t>Publicidad - Servicios Publicos</t>
  </si>
  <si>
    <t>2.1.5.02.09</t>
  </si>
  <si>
    <t>2.1.5.02.09.28.01.1.2.3.2.27</t>
  </si>
  <si>
    <t>20028</t>
  </si>
  <si>
    <t>Servicios Caracterización Agua, Aire Relleno Sanitario - Servicios Publicos</t>
  </si>
  <si>
    <t>2.1.8</t>
  </si>
  <si>
    <t>GASTOS POR TRIBUTOS, TASAS, CONTRIBUCIONES, MULTAS, SANCIONES E INTERESES DE MORA</t>
  </si>
  <si>
    <t>2.1.8.01</t>
  </si>
  <si>
    <t>IMPUESTOS</t>
  </si>
  <si>
    <t>2.1.8.01.14</t>
  </si>
  <si>
    <t>GRAVAMEN A LOS MOVIMIENTOS FINANCIEROS</t>
  </si>
  <si>
    <t>2.1.8.01.14.04.01.1.2.1.0.00</t>
  </si>
  <si>
    <t>14056</t>
  </si>
  <si>
    <t>Gastos Financieros</t>
  </si>
  <si>
    <t>2.1.8.01.14.28.01.1.2.3.2.27</t>
  </si>
  <si>
    <t>20029</t>
  </si>
  <si>
    <t>Gravámen a Movimientos Financieros - Servicios Publicos</t>
  </si>
  <si>
    <t>2.1.8.03</t>
  </si>
  <si>
    <t>TASAS Y DERECHOS ADMINISTRATIVOS</t>
  </si>
  <si>
    <t>2.1.8.03.28.01.1.2.3.2.27</t>
  </si>
  <si>
    <t>20030</t>
  </si>
  <si>
    <t>Permisos, Licencias y Concesiones - Servicios Publicos</t>
  </si>
  <si>
    <t>2.1.8.04</t>
  </si>
  <si>
    <t>CONTRIBUCIONES</t>
  </si>
  <si>
    <t>2.1.8.04.03</t>
  </si>
  <si>
    <t>CONTRIBUCION DE VALORIZACION</t>
  </si>
  <si>
    <t>2.1.8.04.03.04.01.1.2.1.0.00</t>
  </si>
  <si>
    <t>14057</t>
  </si>
  <si>
    <t>Contribuciones, Tasas Impuestos y Multas</t>
  </si>
  <si>
    <t>2.1.8.04.05</t>
  </si>
  <si>
    <t>CONTRIBUCION - SUPERINTENDENCIA DE SERVICIOS PUBLICOS DOMICILIARIOS</t>
  </si>
  <si>
    <t>2.1.8.04.05.28.01.1.2.3.2.27</t>
  </si>
  <si>
    <t>20031</t>
  </si>
  <si>
    <t>Contribuciones a la Superintendencia - Servicios Publicos</t>
  </si>
  <si>
    <t>2.1.8.04.16</t>
  </si>
  <si>
    <t>CONTRIBUCION COMISIONES REGULACION DE AGUA POTABLE Y SANEAMIENTO BASICO - CRA</t>
  </si>
  <si>
    <t>2.1.8.04.16.28.01.1.2.3.2.27</t>
  </si>
  <si>
    <t>20032</t>
  </si>
  <si>
    <t>Contribuciones CRA - Servicios Publicos</t>
  </si>
  <si>
    <t>2.2</t>
  </si>
  <si>
    <t>SERVICIO DE LA DEUDA PUBLICA</t>
  </si>
  <si>
    <t>2.2.2</t>
  </si>
  <si>
    <t>SERVICIO DE LA DEUDA PUBLICA INTERNA</t>
  </si>
  <si>
    <t>2.2.2.01</t>
  </si>
  <si>
    <t>PRINCIPAL</t>
  </si>
  <si>
    <t>2.2.2.01.02</t>
  </si>
  <si>
    <t>PRESTAMOS</t>
  </si>
  <si>
    <t>2.2.2.01.02.002</t>
  </si>
  <si>
    <t>ENTIDADES FINANCIERAS</t>
  </si>
  <si>
    <t>2.2.2.01.02.002.02</t>
  </si>
  <si>
    <t>BANCA COMERCIAL</t>
  </si>
  <si>
    <t>2.2.2.01.02.002.02.03</t>
  </si>
  <si>
    <t>2.2.2.01.02.002.02.03.03.01.1.2.1.0.00</t>
  </si>
  <si>
    <t>13001</t>
  </si>
  <si>
    <t>Amortización</t>
  </si>
  <si>
    <t>2.2.2.01.02.002.02.03.28.01.1.2.3.2.27</t>
  </si>
  <si>
    <t>20034</t>
  </si>
  <si>
    <t>Amortizacion - Servicios Publicos</t>
  </si>
  <si>
    <t>2.2.2.02</t>
  </si>
  <si>
    <t>INTERESES</t>
  </si>
  <si>
    <t>2.2.2.02.02</t>
  </si>
  <si>
    <t>2.2.2.02.02.002</t>
  </si>
  <si>
    <t>2.2.2.02.02.002.03</t>
  </si>
  <si>
    <t>BANCA DE FOMENTO</t>
  </si>
  <si>
    <t>2.2.2.02.02.002.03.03.01.1.2.1.0.00</t>
  </si>
  <si>
    <t>13002</t>
  </si>
  <si>
    <t>2.2.2.02.02.002.03.28.01.1.2.3.2.27</t>
  </si>
  <si>
    <t>20035</t>
  </si>
  <si>
    <t>Interes - Servicios Publicos</t>
  </si>
  <si>
    <t>2.3</t>
  </si>
  <si>
    <t>INVERSION</t>
  </si>
  <si>
    <t>2.3.2</t>
  </si>
  <si>
    <t>2.3.2.01</t>
  </si>
  <si>
    <t>2.3.2.01.01</t>
  </si>
  <si>
    <t>2.3.2.01.01.001</t>
  </si>
  <si>
    <t>EDIFICACIONES Y ESTRUCTURAS</t>
  </si>
  <si>
    <t>2.3.2.01.01.001.03</t>
  </si>
  <si>
    <t>OTRAS ESTRUCTURAS</t>
  </si>
  <si>
    <t>2.3.2.01.01.001.03.02</t>
  </si>
  <si>
    <t>AUTOPISTAS, CARRETERAS, CALLES</t>
  </si>
  <si>
    <t>2.3.2.01.01.001.03.02.2402001.53211.10.01.1.2.1.0.00</t>
  </si>
  <si>
    <t>11001</t>
  </si>
  <si>
    <t>Fortalecimiento de la Infraestructura Vial del Municipio de Leticia</t>
  </si>
  <si>
    <t>2.3.2.01.01.001.03.02.2402001.53211.10.02.1.2.4.3.03</t>
  </si>
  <si>
    <t>11002</t>
  </si>
  <si>
    <t>Fortalecimiento de la Infraestructura Vial del Municipio de Leticia- Vias rurales</t>
  </si>
  <si>
    <t>2.3.2.01.01.001.03.16</t>
  </si>
  <si>
    <t>ALCANTARILLAS Y PLANTAS DE TRATAMIENTO DE AGUA</t>
  </si>
  <si>
    <t>2.3.2.01.01.001.03.16.4003041.53231.10.01.1.2.4.6.00</t>
  </si>
  <si>
    <t>11003</t>
  </si>
  <si>
    <t>Mejoramiento del Sistema de Agua Potable Y Saneamiento Basico del Municipio de  Leticia</t>
  </si>
  <si>
    <t>2.3.2.01.01.001.03.19</t>
  </si>
  <si>
    <t>OTRAS OBRAS DE INGENIERIA CIVIL</t>
  </si>
  <si>
    <t>2.3.2.01.01.001.03.19.4599011.53290.10.01.1.2.4.3.03</t>
  </si>
  <si>
    <t>11004</t>
  </si>
  <si>
    <t>Adecuación , Mejoramiento y Construcción de Equipamientos Para El Municipio de  Leticia- Fortalecimiento</t>
  </si>
  <si>
    <t>2.3.2.01.01.001.03.19.4599011.53290.10.02.1.2.4.3.03</t>
  </si>
  <si>
    <t>11005</t>
  </si>
  <si>
    <t>Adecuación , Mejoramiento y Construcción de Equipamientos Para El Municipio de  Leticia</t>
  </si>
  <si>
    <t>2.3.2.01.01.001.03.19.4599011.53290.10.03.1.2.4.3.04</t>
  </si>
  <si>
    <t>11006</t>
  </si>
  <si>
    <t>2.3.2.01.01.003</t>
  </si>
  <si>
    <t>2.3.2.01.01.003.04</t>
  </si>
  <si>
    <t>MAQUINARIA Y APARATOS ELECTRICOS</t>
  </si>
  <si>
    <t>2.3.2.01.01.003.04.02</t>
  </si>
  <si>
    <t>APARATOS DE CONTROL ELECTRICO Y DISTRIBUCION DE ELECTRICIDAD Y SUS PARTES Y PIEZAS</t>
  </si>
  <si>
    <t>2.3.2.01.01.003.04.02.4599011.53290.10.01.1.2.3.1.05</t>
  </si>
  <si>
    <t>11007</t>
  </si>
  <si>
    <t>1.2.3.1.05</t>
  </si>
  <si>
    <t>Adecuación , Mejoramiento y Construcción de Equipamientos Para El Municipio de  Leticia-Alumbrado Publico</t>
  </si>
  <si>
    <t>2.3.2.01.01.003.05</t>
  </si>
  <si>
    <t>EQUIPO Y APARATOS DE RADIO, TELEVISION Y COMUNICACIONES</t>
  </si>
  <si>
    <t>2.3.2.01.01.003.05.03</t>
  </si>
  <si>
    <t>RADIORRECEPTORES Y RECEPTORES DE TELEVISION APARATOS PARA LA GRABACION Y REPRODUCCION DE SONIDO Y VIDEO, MICROFONOS, ALTAVOCES, AMPLIFICADORES, ETC</t>
  </si>
  <si>
    <t>2.3.2.01.01.003.05.03.4501028.09.01.1.3.1.1.07</t>
  </si>
  <si>
    <t>19001</t>
  </si>
  <si>
    <t>1.3.1.1.07</t>
  </si>
  <si>
    <t>Convenio Ministerio del Interior - CCTV Sistema SIES</t>
  </si>
  <si>
    <t>2.3.2.01.03</t>
  </si>
  <si>
    <t>ACTIVOS NO PRODUCIDOS</t>
  </si>
  <si>
    <t>2.3.2.01.03.001</t>
  </si>
  <si>
    <t>TIERRAS Y TERRENOS</t>
  </si>
  <si>
    <t>18001</t>
  </si>
  <si>
    <t>2.3.2.02</t>
  </si>
  <si>
    <t>2.3.2.02.01</t>
  </si>
  <si>
    <t>2.3.2.02.01.000</t>
  </si>
  <si>
    <t>AGRICULTURA, SILVICULTURA Y PRODUCTOS DE LA PESCA</t>
  </si>
  <si>
    <t>2.3.2.02.01.000.1702034.2331999.08.01.1.2.4.3.03</t>
  </si>
  <si>
    <t>18002</t>
  </si>
  <si>
    <t>Apoyo a La Seguridad Alimentaria  en el municipio Leticia</t>
  </si>
  <si>
    <t>2.3.2.02.01.000.1702034.2331999.08.02.1.2.1.0.00</t>
  </si>
  <si>
    <t>18003</t>
  </si>
  <si>
    <t>Apoyo a Los Sistemas Productivos Agricolas, Pecuarios y Forestales en el municipio de Leticia</t>
  </si>
  <si>
    <t>2.3.2.02.01.000.1702034.2331999.08.03.1.2.4.3.03</t>
  </si>
  <si>
    <t>18004</t>
  </si>
  <si>
    <t>2.3.2.02.01.001</t>
  </si>
  <si>
    <t>2.3.2.02.01.001.2201051.53290.06.01.1.2.4.1.03</t>
  </si>
  <si>
    <t>16001</t>
  </si>
  <si>
    <t>1.2.4.1.03</t>
  </si>
  <si>
    <t>Mantenimiento de La Infraestructura Educativa del Municipio de Leticia- servicios publicos</t>
  </si>
  <si>
    <t>2.3.2.02.01.003</t>
  </si>
  <si>
    <t>2.3.2.02.01.003.2409004.91290.09.01.1.2.3.2.25</t>
  </si>
  <si>
    <t>19002</t>
  </si>
  <si>
    <t>1.2.3.2.25</t>
  </si>
  <si>
    <t>Apoyo de La Seguridad en el Transporte en el Municipio de Leticia</t>
  </si>
  <si>
    <t>2.3.2.02.01.003.2409004.91290.09.02.1.2.1.0.00</t>
  </si>
  <si>
    <t>19003</t>
  </si>
  <si>
    <t>2.3.2.02.01.003.3301126.91124.06.01.1.2.3.1.19</t>
  </si>
  <si>
    <t>16002</t>
  </si>
  <si>
    <t>1.2.3.1.19</t>
  </si>
  <si>
    <t>Apoyo al Desarrollo de Estrategias para la Promoción y Acceso Efectivo a Programas Culturales y Artísticos en el Municipio de Leticia</t>
  </si>
  <si>
    <t>2.3.2.02.01.003.3301126.91124.06.02.1.2.4.3.02</t>
  </si>
  <si>
    <t>16003</t>
  </si>
  <si>
    <t>1.2.4.3.02</t>
  </si>
  <si>
    <t>Apoyo al Desarrollo Integral de Niños, Niñas, Adolescentes y Jóvenes y Gestores Culturales de Leticia</t>
  </si>
  <si>
    <t>2.3.2.02.01.003.4103050.91124.09.01.1.2.4.3.03</t>
  </si>
  <si>
    <t>19004</t>
  </si>
  <si>
    <t>Apoyo a la diversidad sexual en el municipio de Leticia</t>
  </si>
  <si>
    <t>2.3.2.02.01.003.4301037.96620.06.01.1.2.3.1.06</t>
  </si>
  <si>
    <t>16004</t>
  </si>
  <si>
    <t>1.2.3.1.06</t>
  </si>
  <si>
    <t>Apoyo Al Deporte Social Comunitario En El Municipio de Leticia- implemetacion deportiva</t>
  </si>
  <si>
    <t>2.3.2.02.01.003.4301037.96620.06.02.1.2.4.3.01</t>
  </si>
  <si>
    <t>16005</t>
  </si>
  <si>
    <t>1.2.4.3.01</t>
  </si>
  <si>
    <t>Apoyo a La Formación Deportiva y el Deporte Escolar en el Municipio de Leticia</t>
  </si>
  <si>
    <t>2.3.2.02.01.003.4302001.96620.06.03.1.2.3.1.06</t>
  </si>
  <si>
    <t>16006</t>
  </si>
  <si>
    <t>Apoyo al Deporte de Altos Logros en el Municipio de Leticia</t>
  </si>
  <si>
    <t>2.3.2.02.01.003.4501029.91116.09.01.1.2.3.2.06</t>
  </si>
  <si>
    <t>19006</t>
  </si>
  <si>
    <t>1.2.3.2.06</t>
  </si>
  <si>
    <t>Fondo de Seguridad Territorial (Ley 1066 de 2015)</t>
  </si>
  <si>
    <t>2.3.2.02.01.003.4501029.91116.09.01.1.2.3.2.24</t>
  </si>
  <si>
    <t>19005</t>
  </si>
  <si>
    <t>1.2.3.2.24</t>
  </si>
  <si>
    <t>Apoyo de La Seguridad y Convivencia Ciudadana en el Municipio de Leticia</t>
  </si>
  <si>
    <t>2.3.2.02.01.003.4501054.83590.08.01.1.2.4.3.03</t>
  </si>
  <si>
    <t>18006</t>
  </si>
  <si>
    <t>Apoyo a las Actividades y Programas Enfocados en el Bienestar y Protección de los Animales del Municipio de Leticia</t>
  </si>
  <si>
    <t>2.3.2.02.01.003.4502027.19.05.13.91124.05.01.1.2.1.0.00</t>
  </si>
  <si>
    <t>15002</t>
  </si>
  <si>
    <t>Apoyo a las Líneas de Atención Integral de la Población Víctima del Desplazamiento Forzado En El Municipio</t>
  </si>
  <si>
    <t>2.3.2.02.01.003.4502027.19.05.13.91124.05.01.1.2.4.3.03</t>
  </si>
  <si>
    <t>15001</t>
  </si>
  <si>
    <t>11008</t>
  </si>
  <si>
    <t>2.3.2.02.01.003.4599002.91138.03.01.1.2.1.0.00</t>
  </si>
  <si>
    <t>13003</t>
  </si>
  <si>
    <t>Apoyo a las Acciones que Permitan Incrementar la Inversion con Recursos Propios de la Administracion Bajo los Principios de Eficiencia y Eficacia en el Municipio de Leticia</t>
  </si>
  <si>
    <t>2.3.2.02.01.004</t>
  </si>
  <si>
    <t>PRODUCTOS METALICOS, MAQUINARIA Y EQUIPO</t>
  </si>
  <si>
    <t>2.3.2.02.01.004.2302024.83143.04.01.1.2.4.3.03</t>
  </si>
  <si>
    <t>14058</t>
  </si>
  <si>
    <t>Adquisición de Equipos y Licencias para el Fortalecimiento Institucional Inherente a las Tecnologías de La Información y Comunicaciones al Servicio del Ciudadano</t>
  </si>
  <si>
    <t>2.3.2.02.02</t>
  </si>
  <si>
    <t>2.3.2.02.02.005</t>
  </si>
  <si>
    <t>2.3.2.02.02.005.2201051.22.04.02.53290.06.01.1.2.4.1.03</t>
  </si>
  <si>
    <t>16007</t>
  </si>
  <si>
    <t>Mantenimiento de La Infraestructura Educativa del Municipio de Leticia</t>
  </si>
  <si>
    <t>2.3.2.02.02.005.2201051.22.04.02.53290.06.02.1.2.4.1.03</t>
  </si>
  <si>
    <t>16008</t>
  </si>
  <si>
    <t>Mantenimiento de La Infraestructura Educativa del Municipio de Leticia- Area rural</t>
  </si>
  <si>
    <t>2.3.2.02.02.005.3301068.53290.06.03.1.2.4.3.02</t>
  </si>
  <si>
    <t>16009</t>
  </si>
  <si>
    <t>Apoyo a la Construcción y Mantenimiento de Escenarios Culturales y Etnoculturales en Leticia- Mantenimiento</t>
  </si>
  <si>
    <t>2.3.2.02.02.005.3301068.53290.06.04.1.2.3.1.19</t>
  </si>
  <si>
    <t>16010</t>
  </si>
  <si>
    <t>Apoyo a la Construcción y Mantenimiento de Escenarios Culturales y Etnoculturales en Leticia- Construccion</t>
  </si>
  <si>
    <t>2.3.2.02.02.005.4002032.53290.09.01.1.2.2.0.00</t>
  </si>
  <si>
    <t>19007</t>
  </si>
  <si>
    <t>Fortalecimiento de la Plaza de Mercado "Tour de las Octavas"</t>
  </si>
  <si>
    <t>2.3.2.02.02.005.4301004.53290.06.01.1.2.4.3.03</t>
  </si>
  <si>
    <t>16011</t>
  </si>
  <si>
    <t>Apoyo a la Construccion, Mantenimiento y Mejoramiento de Escenarios Deportivos y Recreativos en Leticia-Mantenimiento</t>
  </si>
  <si>
    <t>2.3.2.02.02.005.4301004.53290.06.02.1.2.3.1.18</t>
  </si>
  <si>
    <t>16012</t>
  </si>
  <si>
    <t>1.2.3.1.18</t>
  </si>
  <si>
    <t>Apoyo a la Construccion, Mantenimiento y Mejoramiento de Escenarios Deportivos y Recreativos en Leticia-Construccion</t>
  </si>
  <si>
    <t>2.3.2.02.02.005.4301004.53290.06.03.1.2.4.3.01</t>
  </si>
  <si>
    <t>16013</t>
  </si>
  <si>
    <t>Fortalecimiento a la Construcción, Mantenimiento y Mejoramiento de Escenarios Deportivos y Recreativos en Leticia</t>
  </si>
  <si>
    <t>2.3.2.02.02.005.4301004.53290.06.04.1.2.3.1.06</t>
  </si>
  <si>
    <t>16014</t>
  </si>
  <si>
    <t>2.3.2.02.02.006</t>
  </si>
  <si>
    <t>2.3.2.02.02.006.2201028.22.12.03.62520.06.01.1.2.4.4.01</t>
  </si>
  <si>
    <t>16015</t>
  </si>
  <si>
    <t>1.2.4.4.01</t>
  </si>
  <si>
    <t>Fortalecimiento de la Calidad de La Educación Inicial, Preescolar, Básica y Media en el Municipio de Leticia- ALIMENTACION ESCOLAR</t>
  </si>
  <si>
    <t>2.3.2.02.02.008</t>
  </si>
  <si>
    <t>2.3.2.02.02.008.2302024.83143.04.01.1.2.1.0.00</t>
  </si>
  <si>
    <t>14059</t>
  </si>
  <si>
    <t>Implementación de Acciones de Gobierno Digital</t>
  </si>
  <si>
    <t>2.3.2.02.02.008.2409004.91290.09.01.1.2.3.2.21</t>
  </si>
  <si>
    <t>19008</t>
  </si>
  <si>
    <t>1.2.3.2.21</t>
  </si>
  <si>
    <t>Fortalecimiento de La Seguridad en el Transporte en el Municipio de Leticia- Control empresas transporte publico</t>
  </si>
  <si>
    <t>2.3.2.02.02.008.2409004.91290.09.02.1.2.1.0.00</t>
  </si>
  <si>
    <t>19009</t>
  </si>
  <si>
    <t>2.3.2.02.02.008.2409004.91290.09.03.1.2.3.2.21</t>
  </si>
  <si>
    <t>19010</t>
  </si>
  <si>
    <t>Fortalecimiento de La Seguridad en el Transporte en el Municipio de Leticia</t>
  </si>
  <si>
    <t>2.3.2.02.02.008.2409004.91290.09.04.1.2.4.3.03</t>
  </si>
  <si>
    <t>19011</t>
  </si>
  <si>
    <t>Fortalecimiento de La Seguridad en el Transporte en el Municipio de Leticia- Convenio Transito</t>
  </si>
  <si>
    <t>2.3.2.02.02.008.2409004.91290.09.05.1.2.3.2.21</t>
  </si>
  <si>
    <t>19012</t>
  </si>
  <si>
    <t>Fortalecimiento de La Seguridad en el Transporte en el Municipio de Leticia-Operador</t>
  </si>
  <si>
    <t>11009</t>
  </si>
  <si>
    <t>11010</t>
  </si>
  <si>
    <t>11011</t>
  </si>
  <si>
    <t>11012</t>
  </si>
  <si>
    <t>Fortalecimiento a la Formulación y Estructuración de Proyectos en el Municipio de  Leticia- Proyectos viabilizados</t>
  </si>
  <si>
    <t>11013</t>
  </si>
  <si>
    <t>11014</t>
  </si>
  <si>
    <t>11015</t>
  </si>
  <si>
    <t>11016</t>
  </si>
  <si>
    <t>11017</t>
  </si>
  <si>
    <t>2.3.2.02.02.008.3202012.83990.08.01.1.2.1.0.00</t>
  </si>
  <si>
    <t>18008</t>
  </si>
  <si>
    <t>Fortalecimiento de Capacidades Encaminadas a Lograr el Desarrollo Sostenible del Municipio de Leticia Cambio Climatico</t>
  </si>
  <si>
    <t>18009</t>
  </si>
  <si>
    <t>2.3.2.02.02.008.3202012.83990.08.03.1.2.1.0.00</t>
  </si>
  <si>
    <t>18010</t>
  </si>
  <si>
    <t>Fortalecimiento de Capacidades Encaminadas a Lograr el Desarrollo Sostenible del Municipio de Leticia- Pasivos Ambientales</t>
  </si>
  <si>
    <t>2.3.2.02.02.008.3204014.83990.08.04.1.2.1.0.00</t>
  </si>
  <si>
    <t>18011</t>
  </si>
  <si>
    <t>Fortalecimiento de la Responsabilidad Ambiental y Social Empresarial e Institucional en el Municipio de Leticia</t>
  </si>
  <si>
    <t>2.3.2.02.02.008.3204014.83990.08.05.1.2.1.0.00</t>
  </si>
  <si>
    <t>18012</t>
  </si>
  <si>
    <t>Fortalecimiento de La Educacion Ambiental, Cultura Ciudadana en el Municipio del Leticia</t>
  </si>
  <si>
    <t>2.3.2.02.02.008.3603022.83990.04.01.1.2.1.0.00</t>
  </si>
  <si>
    <t>14060</t>
  </si>
  <si>
    <t>Elaboración , Actualización e Implementación de Instrumentos de Planificación en Talento Humano</t>
  </si>
  <si>
    <t>2.3.2.02.02.008.3604013.83990.04.02.1.2.4.3.03</t>
  </si>
  <si>
    <t>14061</t>
  </si>
  <si>
    <t>Implementación de Acciones del Instrumento de Planificación Sistema de Gestión de Seguridad y Salud en el Trabajo</t>
  </si>
  <si>
    <t>2.3.2.02.02.008.3604013.83990.04.03.1.2.1.0.00</t>
  </si>
  <si>
    <t>14062</t>
  </si>
  <si>
    <t>Apoyo a la Implementación de Acciones del Instrumento de Planificación Sistema de Gestión de Seguridad y Salud en el Trabajo</t>
  </si>
  <si>
    <t>2.3.2.02.02.008.4001042.53290.10.01.1.2.4.3.03</t>
  </si>
  <si>
    <t>11018</t>
  </si>
  <si>
    <t>Construcción y Mejoramiento de Viviendas</t>
  </si>
  <si>
    <t>2.3.2.02.02.008.4001042.53290.10.02.1.2.4.3.03</t>
  </si>
  <si>
    <t>11019</t>
  </si>
  <si>
    <t>Construcción y Mejoramiento de Viviendas- Soluciones rurales</t>
  </si>
  <si>
    <t>2.3.2.02.02.008.4002016.83118.10.03.1.2.4.3.03</t>
  </si>
  <si>
    <t>11020</t>
  </si>
  <si>
    <t>Formulación del Plan Básico de Ordenamiento Territorial del municipio de  Leticia</t>
  </si>
  <si>
    <t>2.3.2.02.02.008.4002016.83118.10.04.1.2.4.3.03</t>
  </si>
  <si>
    <t>11021</t>
  </si>
  <si>
    <t>Apoyo al Ordenamiento Territorial del Municipio de Leticia</t>
  </si>
  <si>
    <t>2.3.2.02.02.008.4302063.83990.04.01.1.2.4.3.03</t>
  </si>
  <si>
    <t>14063</t>
  </si>
  <si>
    <t>Implementación y Operación de una Ventanilla Única de Atención al Ciudadano</t>
  </si>
  <si>
    <t>11022</t>
  </si>
  <si>
    <t>11023</t>
  </si>
  <si>
    <t>11024</t>
  </si>
  <si>
    <t>11025</t>
  </si>
  <si>
    <t>11026</t>
  </si>
  <si>
    <t>11027</t>
  </si>
  <si>
    <t>2.3.2.02.02.009</t>
  </si>
  <si>
    <t>2.3.2.02.02.009.1202033.91131.09.01.1.2.4.3.03</t>
  </si>
  <si>
    <t>19013</t>
  </si>
  <si>
    <t>Fortalecimiento de un Gobierno Propio de los Pueblos Indígenas y de Las Comunidades Afrodescendientes del Municipio de Leticia</t>
  </si>
  <si>
    <t>2.3.2.02.02.009.1702035.91131.08.01.1.2.4.3.03</t>
  </si>
  <si>
    <t>18018</t>
  </si>
  <si>
    <t>Fortalecimiento a La Seguridad Alimentaria  en el municipio Leticia</t>
  </si>
  <si>
    <t>2.3.2.02.02.009.1702035.91131.08.02.1.2.4.3.03</t>
  </si>
  <si>
    <t>18019</t>
  </si>
  <si>
    <t>Fortalecimiento a Los Sistemas Productivos Agricolas, Pecuarios y Forestales en el municipio de Leticia</t>
  </si>
  <si>
    <t>15003</t>
  </si>
  <si>
    <t>15004</t>
  </si>
  <si>
    <t>15005</t>
  </si>
  <si>
    <t>2.3.2.02.02.009.1906004.19.01.11.91122.05.04.1.2.4.2.01</t>
  </si>
  <si>
    <t>15006</t>
  </si>
  <si>
    <t>1.2.4.2.01</t>
  </si>
  <si>
    <t>Fortalecimiento para Garantizar la Universalización en Afiliación Al Sgsss y la Calidad en  Prestaciòn del Servicio de Salud en el Municipio de Leticia-SGP</t>
  </si>
  <si>
    <t>2.3.2.02.02.009.1906004.19.01.11.91122.05.05.1.2.3.3.07</t>
  </si>
  <si>
    <t>40020</t>
  </si>
  <si>
    <t>1.2.3.3.07</t>
  </si>
  <si>
    <t>Fortalecimiento para Garantizar la Universalización en Afiliación Al Sgsss y la Calidad en  Prestaciòn del Servicio de Salud en el Municipio de Leticia- FOSYGA</t>
  </si>
  <si>
    <t>2.3.2.02.02.009.1906004.19.01.11.91122.05.06.1.2.3.2.28</t>
  </si>
  <si>
    <t>15008</t>
  </si>
  <si>
    <t>Fortalecimiento para Garantizar la Universalización en Afiliación Al Sgsss y la Calidad en  Prestaciòn del Servicio de Salud en el Municipio de Leticia- COLJUEGOS 75%</t>
  </si>
  <si>
    <t>2.3.2.02.02.009.1906004.19.01.11.91122.05.07.1.2.3.3.08</t>
  </si>
  <si>
    <t>15009</t>
  </si>
  <si>
    <t>1.2.3.3.08</t>
  </si>
  <si>
    <t>Fortalecimiento para Garantizar la Universalización en Afiliación Al Sgsss y la Calidad en  Prestaciòn del Servicio de Salud en el Municipio de Leticia- RENTAS CEDIDAS</t>
  </si>
  <si>
    <t>2.3.2.02.02.009.2201070.22.05.01.91122.06.02.1.2.4.1.03</t>
  </si>
  <si>
    <t>16017</t>
  </si>
  <si>
    <t>Fortalecimiento de la Calidad de La Educación Inicial, Preescolar, Básica y Media en el Municipio de Leticia</t>
  </si>
  <si>
    <t>2.3.2.02.02.009.2201070.22.11.06.91122.06.03.1.2.4.1.03</t>
  </si>
  <si>
    <t>16018</t>
  </si>
  <si>
    <t>Fortalecimiento de la Educación en el Municipio de Leticia</t>
  </si>
  <si>
    <t>2.3.2.02.02.009.2201070.22.18.01.91122.06.04.1.2.4.1.04</t>
  </si>
  <si>
    <t>16019</t>
  </si>
  <si>
    <t>1.2.4.1.04</t>
  </si>
  <si>
    <t>Fortalecimiento de la Calidad de La Educación Inicial, Preescolar, Básica y Media en el Municipio de Leticia-GRATUIDAD</t>
  </si>
  <si>
    <t>2.3.2.02.02.009.2201070.91122.06.01.1.2.4.1.03</t>
  </si>
  <si>
    <t>16016</t>
  </si>
  <si>
    <t>Fortalecimiento de la Educación en el Municipio de Leticia-Etnoeducadores</t>
  </si>
  <si>
    <t>2.3.2.02.02.009.3301085.84510.06.05.1.2.3.1.19</t>
  </si>
  <si>
    <t>16020</t>
  </si>
  <si>
    <t>Desarrollo de Estrategias para la Promoción y Acceso Efectivo a Programas Culturales y Artísticos en el Municipio de Leticia-BIBLIOTECA</t>
  </si>
  <si>
    <t>2.3.2.02.02.009.3301126.91124.06.06.1.2.3.1.19</t>
  </si>
  <si>
    <t>16021</t>
  </si>
  <si>
    <t>Desarrollo de Estrategias para la Promoción y Acceso Efectivo a Programas Culturales y Artísticos en el Municipio de Leticia-GESTOR CULTURAL</t>
  </si>
  <si>
    <t>2.3.2.02.02.009.3301126.91124.06.07.1.2.3.1.19</t>
  </si>
  <si>
    <t>16022</t>
  </si>
  <si>
    <t>Fortalecimiento al Desarrollo de Estrategias para la Promoción y Acceso Efectivo a Programas Culturales y Artísticos en el Municipio de Leticia</t>
  </si>
  <si>
    <t>2.3.2.02.02.009.3301126.91124.06.08.1.2.4.3.02</t>
  </si>
  <si>
    <t>16023</t>
  </si>
  <si>
    <t>Fortalecimiento al Desarrollo Integral de Niños, Niñas, Adolescentes y Jóvenes y Gestores Culturales de Leticia</t>
  </si>
  <si>
    <t>2.3.2.02.02.009.4103050.19.05.13.91124.05.01.1.2.4.3.04</t>
  </si>
  <si>
    <t>15016</t>
  </si>
  <si>
    <t>Protección de La Mujer en Leticia y Promoción del Empoderamiento Femenino por Medio de La Igualdad y Equidad de Género.</t>
  </si>
  <si>
    <t>2.3.2.02.02.009.4103050.91122.05.01.1.2.4.3.03</t>
  </si>
  <si>
    <t>15010</t>
  </si>
  <si>
    <t>Protección de las Personas más Vulnerables por Medio del Programa Familias en Acción Municipal.</t>
  </si>
  <si>
    <t>2.3.2.02.02.009.4103050.91122.05.02.1.2.4.3.04</t>
  </si>
  <si>
    <t>15011</t>
  </si>
  <si>
    <t>2.3.2.02.02.009.4103050.91124.05.03.1.2.1.0.00</t>
  </si>
  <si>
    <t>15012</t>
  </si>
  <si>
    <t>Protección de la Primera Infancia, Infancia, Adolescencia y Familia; En Torno a la Garantía y Goce Efectivo de sus Derechos</t>
  </si>
  <si>
    <t>2.3.2.02.02.009.4103050.91124.05.04.1.2.1.0.00</t>
  </si>
  <si>
    <t>15013</t>
  </si>
  <si>
    <t>Fortalecimiento del Sector Juvenil Local por Medio de Nuevas Oportunidades que Apunten a la Equidad y Empoderamiento Social</t>
  </si>
  <si>
    <t>2.3.2.02.02.009.4103050.91124.05.05.1.2.4.3.03</t>
  </si>
  <si>
    <t>15014</t>
  </si>
  <si>
    <t>Protección de La Mujer en Leticia y Promoción del Empoderamiento Femenino por Medio de La Igualdad y Equidad de Género- Oficina de la Mujer</t>
  </si>
  <si>
    <t>2.3.2.02.02.009.4103050.91124.05.06.1.2.4.3.04</t>
  </si>
  <si>
    <t>15015</t>
  </si>
  <si>
    <t>Protección de La Mujer en Leticia y Promoción del Empoderamiento Femenino por Medio de La Igualdad y Equidad de Género- Modalidad Hogar de paso</t>
  </si>
  <si>
    <t>2.3.2.02.02.009.4103050.91124.09.01.1.2.4.3.03</t>
  </si>
  <si>
    <t>19014</t>
  </si>
  <si>
    <t>Fortalecimiento de Los Programas Y Proyectos Que Permitan La Protección de Los derechos Humanos Y El desarrollo de Nuestros Niños, Niñas- Atencion Psicosocial</t>
  </si>
  <si>
    <t>2.3.2.02.02.009.4103050.91124.09.02.1.2.4.3.03</t>
  </si>
  <si>
    <t>19015</t>
  </si>
  <si>
    <t>Fortalecimiento de Los Programas Y Proyectos Que Permitan La Protección de Los derechos Humanos Y El desarrollo de Nuestros Niños, Niñas</t>
  </si>
  <si>
    <t>2.3.2.02.02.009.4103050.91124.09.03.1.2.1.0.00</t>
  </si>
  <si>
    <t>19016</t>
  </si>
  <si>
    <t>2.3.2.02.02.009.4103050.91124.09.04.1.2.4.3.03</t>
  </si>
  <si>
    <t>19017</t>
  </si>
  <si>
    <t>Fortalecimiento de Los Programas Y Proyectos Que Permitan La Protección de Los derechos Humanos Y El desarrollo de Nuestros Niños, Niñas- Apoyo centro penitenciario</t>
  </si>
  <si>
    <t>2.3.2.02.02.009.4103050.91124.09.05.1.2.4.3.03</t>
  </si>
  <si>
    <t>19018</t>
  </si>
  <si>
    <t>Fortalecimiento de Los Programas Y Proyectos Que Permitan La Protección de Los derechos Humanos Y El desarrollo de Nuestros Niños, Niña- Procesos electorales</t>
  </si>
  <si>
    <t>2.3.2.02.02.009.4103050.91124.09.06.1.2.1.0.00</t>
  </si>
  <si>
    <t>19019</t>
  </si>
  <si>
    <t>Fortalecimiento de Los Programas Y Proyectos Que Permitan La Protección de Los derechos Humanos Y El desarrollo de Nuestros Niños, Niña</t>
  </si>
  <si>
    <t>2.3.2.02.02.009.4104001.19.05.17.93304.05.03.1.2.3.1.19</t>
  </si>
  <si>
    <t>15018</t>
  </si>
  <si>
    <t>Protección y Garantía Para el Goce de Derechos de la Población Adulto Mayor a Nivel Municipal Leticia- 70%</t>
  </si>
  <si>
    <t>2.3.2.02.02.009.4104001.19.05.17.93304.05.04.1.2.3.1.19</t>
  </si>
  <si>
    <t>15019</t>
  </si>
  <si>
    <t>Protección y Garantía Para el Goce de Derechos de la Población Adulto Mayor a Nivel Municipal Leticia-30%</t>
  </si>
  <si>
    <t>2.3.2.02.02.009.4104001.93304.05.02.1.2.4.3.03</t>
  </si>
  <si>
    <t>15017</t>
  </si>
  <si>
    <t>Protección y Garantía Para el Goce de Derechos de la Población Adulto Mayor a Nivel Municipal Leticia</t>
  </si>
  <si>
    <t>2.3.2.02.02.009.4104020.93222.05.05.1.2.4.3.03</t>
  </si>
  <si>
    <t>15020</t>
  </si>
  <si>
    <t>Protección de la Población con Discapacidad por Medio de la Garantía de los Principios de Igualdad y Equidad</t>
  </si>
  <si>
    <t>2.3.2.02.02.009.4301037.96620.06.01.1.2.4.3.01</t>
  </si>
  <si>
    <t>16024</t>
  </si>
  <si>
    <t>Apoyo Al Deporte Social Comunitario En El Municipio de Leticia</t>
  </si>
  <si>
    <t>2.3.2.02.02.009.4301037.96620.06.02.1.2.3.1.18</t>
  </si>
  <si>
    <t>16025</t>
  </si>
  <si>
    <t>Fortalecimiento Al Deporte Social Comunitario En El Municipio de Leticia</t>
  </si>
  <si>
    <t>2.3.2.02.02.009.4301037.96620.06.03.1.2.3.1.18</t>
  </si>
  <si>
    <t>16026</t>
  </si>
  <si>
    <t>Fortalecimiento a La Formacion Deportiva y el Deporte Escolar en el Municipio de Leticia</t>
  </si>
  <si>
    <t>2.3.2.02.02.009.4301037.96620.06.04.1.2.3.1.06</t>
  </si>
  <si>
    <t>16027</t>
  </si>
  <si>
    <t>Fortalecimiento a La Formacion Deportiva y el Deporte Escolar en el Municipio de Leticia- Ligas deportivas</t>
  </si>
  <si>
    <t>2.3.2.02.02.009.4301037.96620.06.05.1.2.3.1.06</t>
  </si>
  <si>
    <t>16028</t>
  </si>
  <si>
    <t>Fortalecimiento a La Formacion Deportiva y el Deporte Escolar en el Municipio de Leticia- Juegos superate</t>
  </si>
  <si>
    <t>2.3.2.02.02.009.4302001.96620.06.06.1.2.4.3.01</t>
  </si>
  <si>
    <t>16029</t>
  </si>
  <si>
    <t>Fortalecimiento al Deporte de Altos Logros en el Municipio de Leticia</t>
  </si>
  <si>
    <t>2.3.2.02.02.009.4501029.91116.09.01.1.2.1.0.00</t>
  </si>
  <si>
    <t>19020</t>
  </si>
  <si>
    <t>Fortalecimiento de La Seguridad y Convivencia Ciudadana en el Municipio de Leticia</t>
  </si>
  <si>
    <t>2.3.2.02.02.009.4501029.91116.09.02.1.2.4.3.03</t>
  </si>
  <si>
    <t>19021</t>
  </si>
  <si>
    <t>2.3.2.02.02.009.4501029.91116.09.03.1.2.3.2.24</t>
  </si>
  <si>
    <t>19022</t>
  </si>
  <si>
    <t>2.3.2.02.02.009.4501029.91116.09.04.1.2.3.1.19</t>
  </si>
  <si>
    <t>19023</t>
  </si>
  <si>
    <t>Fortalecimiento de La Seguridad y Convivencia Ciudadana en el Municipio de Leticia- Comisaria de Familia</t>
  </si>
  <si>
    <t>2.3.2.02.02.009.4501054.83590.08.01.1.2.4.3.03</t>
  </si>
  <si>
    <t>18020</t>
  </si>
  <si>
    <t>Fortalecimiento a las Actividades y Programas Enfocados en el Bienestar y Protección de los Animales del Municipio de Leticia</t>
  </si>
  <si>
    <t>2.3.2.02.02.009.4501054.83590.08.02.1.2.3.2.23</t>
  </si>
  <si>
    <t>18021</t>
  </si>
  <si>
    <t>1.2.3.2.23</t>
  </si>
  <si>
    <t>Fortalecimiento a las Actividades y Programas Enfocados en el Bienestar y Protección de los Animales del Municipio de Leticia-multas</t>
  </si>
  <si>
    <t>2.3.2.02.02.009.4599002.91138.03.01.1.2.1.0.00</t>
  </si>
  <si>
    <t>13004</t>
  </si>
  <si>
    <t>Fortalecimiento de Las Acciones que Permitan Incrementar la Inversion con Recursos Propios de la Administracion Bajo los Principios de Eficiencia y Eficacia en el Municipio de Leticia</t>
  </si>
  <si>
    <t>2.3.3</t>
  </si>
  <si>
    <t>2.3.3.01</t>
  </si>
  <si>
    <t>SUBVENCIONES</t>
  </si>
  <si>
    <t>2.3.3.01.02</t>
  </si>
  <si>
    <t>A EMPRESAS PUBLICAS NO FINANCIERAS</t>
  </si>
  <si>
    <t>2.3.3.01.02.004</t>
  </si>
  <si>
    <t>SUBVENCIONES PARA SERVICIOS PUBLICOS DOMICILIARIOS DE AGUA POTABLE Y SANEAMIENTO BASICO</t>
  </si>
  <si>
    <t>2.3.3.01.02.004.01</t>
  </si>
  <si>
    <t>SUBSIDIOS DE ACUEDUCTO</t>
  </si>
  <si>
    <t>2.3.3.01.02.004.01.4003009.53231.10.01.1.2.4.6.00</t>
  </si>
  <si>
    <t>11028</t>
  </si>
  <si>
    <t>Mejoramiento del Sistema de Agua Potable Y Saneamiento Basico del Municipio de  Leticia-subsidio acueducto</t>
  </si>
  <si>
    <t>2.3.3.01.02.004.02</t>
  </si>
  <si>
    <t>SUBSIDIOS DE ALCANTARILLADO</t>
  </si>
  <si>
    <t>2.3.3.01.02.004.02.4003014.53253.10.01.1.2.4.6.00</t>
  </si>
  <si>
    <t>11029</t>
  </si>
  <si>
    <t>Mejoramiento del Sistema de Agua Potable Y Saneamiento Basico del Municipio de  Leticia-subsidio alcantarillado</t>
  </si>
  <si>
    <t>2.3.3.01.02.004.03</t>
  </si>
  <si>
    <t>SUBSIDIOS DE ASEO</t>
  </si>
  <si>
    <t>2.3.3.01.02.004.03.4003010.94231.10.01.1.2.4.6.00</t>
  </si>
  <si>
    <t>11030</t>
  </si>
  <si>
    <t>Mejoramiento del Sistema de Agua Potable Y Saneamiento Basico del Municipio de  Leticia-subsidio aseo</t>
  </si>
  <si>
    <t>NOMBRE</t>
  </si>
  <si>
    <t>Sector: MINAS Y ENERGÍA</t>
  </si>
  <si>
    <t>Recursos propios destinación específica</t>
  </si>
  <si>
    <t>SGP (Propósito General)</t>
  </si>
  <si>
    <t>SGP (Asignaciones Especiales)</t>
  </si>
  <si>
    <t>Estado del proyecto en PIIP</t>
  </si>
  <si>
    <t>CONCEPTO (Objeto proyecto)</t>
  </si>
  <si>
    <t>ITEM</t>
  </si>
  <si>
    <t>UNIDAD DE SERVICIOS PÚBLICOS DOMICILIARIOS</t>
  </si>
  <si>
    <t>Sector: VIVIENDA, CIUDAD Y TERRITORIO</t>
  </si>
  <si>
    <t xml:space="preserve">EJE ESTRATEGICO: UNIDOS POR EL MEDIO AMBIENTE, BIODIVERSIDAD Y DESARROLLO SOSTENIBLE
</t>
  </si>
  <si>
    <t>UNIDAD DE SERVICIOS PÚBLICOS DOMICILIARIOS DE LETICIA - USPDL</t>
  </si>
  <si>
    <t>SGP APSB</t>
  </si>
  <si>
    <t>Recurso SGP APSB</t>
  </si>
  <si>
    <t>Red de distribución ampliada</t>
  </si>
  <si>
    <t>Conexiones domiciliarias instaladas</t>
  </si>
  <si>
    <t>Bocatomas optimizadas</t>
  </si>
  <si>
    <t>Personas beneficiadas con proyectos que mejoran provisión, calidad y/o continuidad de los servicios de acueducto</t>
  </si>
  <si>
    <t>Plantas de tratamiento de agua potable optimizadas</t>
  </si>
  <si>
    <t>Red de distribución optimizada</t>
  </si>
  <si>
    <t>Acueductos optimizados</t>
  </si>
  <si>
    <t>Asistencias técnicas realizadas</t>
  </si>
  <si>
    <t>Programa Personalizado: Unidos por el Saneamiento Básico de Leticia - Alcantarillado</t>
  </si>
  <si>
    <t>Alcantarillados construidos no contemplados en el PMAA</t>
  </si>
  <si>
    <t>Personas beneficiadas con acceso al servicio de alcantarillado en lo no contemplado en el PMAA</t>
  </si>
  <si>
    <t>Plantas de tratamiento de aguas residuales construidas no contempladas en el PMAA</t>
  </si>
  <si>
    <t>Alcantarillados ampliados</t>
  </si>
  <si>
    <t>Alcantarillados optimizados</t>
  </si>
  <si>
    <t>Plantas de tratamiento de aguas residuales optimizadas</t>
  </si>
  <si>
    <t>Programa Personalizado: Unidos por el Saneamiento Básico de Leticia - Aseo</t>
  </si>
  <si>
    <t>Viviendas beneficiadas con la construcción de unidades sanitarias</t>
  </si>
  <si>
    <t>Vehículos de recolección de residuos solidos</t>
  </si>
  <si>
    <t>Usuarios con acceso al servicio de aseo</t>
  </si>
  <si>
    <t>Soluciones de disposición final de residuos solidos construidas</t>
  </si>
  <si>
    <t>TOTAL POAI 2026</t>
  </si>
  <si>
    <t>OPTIMIZACIÓN DE LA OPERACIÓN, MANTENIMIENTO Y MEJORAMIENTO DE LA INFRAESTRUCTURA DE ALUMBRADO PÚBLICO DEL MUNICIPIO DE LETICIA, AMAZONAS.</t>
  </si>
  <si>
    <t>SUBSIDIO DE SERVICIOS PÚBLICOS DOMICILIARIOS DE ACUEDUCTO, ALCANTARILLADO Y ASEO PARA LA POBLACIÓN DE ESTRATOS 1, 2 Y 3 DEL MUNICIPIO DE LETICIA, AMAZONAS</t>
  </si>
  <si>
    <t>POAI 2026 
ALCALDIA DE LETICIA - AMAZONAS 
PLAN DE DESARROLLO "UNIDOS POR LETICIA 2024-2027"
ELQUIN JADRIAN UNI HEREDIA</t>
  </si>
  <si>
    <t>2.3.3.01.02.004.01.4003009.10.01.1.2.4.6.00</t>
  </si>
  <si>
    <t>2.3.3.01.02.004.02.4003014.10.01.1.2.4.6.00</t>
  </si>
  <si>
    <t>2.3.3.01.02.004.03.4003010.10.01.1.2.4.6.00</t>
  </si>
  <si>
    <t>Programa Personalizado: Unidos por el agua potable para Leticia.</t>
  </si>
  <si>
    <t>Programa Personalizado: Unidos por la operación, mantenimiento y mejoramiento de la infraestructura de alumbrado público</t>
  </si>
  <si>
    <t>Actividades operacionales de funcionamiento (Nómina y operación) del servicio de alumbrado público con recursos del recaudo en facturación.</t>
  </si>
  <si>
    <t>2.1.1.01.01.001.01.28.01.1.2.3.1.05; 2.1.1.01.01.001.06.28.01.1.2.3.1.05; 2.1.1.01.01.001.10.28.01.1.2.3.1.05; 2.1.1.01.02.001.28.01.1.2.3.1.05; 2.1.1.01.02.002.28.01.1.2.3.1.05; 2.1.1.01.02.003.28.01.1.2.3.1.05; 2.1.1.01.02.004.28.01.1.2.3.1.05; 2.1.1.01.02.005.28.01.1.2.3.1.05; 2.1.1.01.02.006.28.01.1.2.3.1.05; 2.1.1.01.02.006.28.01.1.2.3.1.05; 2.1.1.01.02.007.28.01.1.2.3.1.05; 2.1.1.01.02.007.28.01.1.2.3.1.05; 2.1.1.01.02.008.28.01.1.2.3.1.05; 2.1.1.01.02.009.28.01.1.2.3.1.05; 2.1.1.01.03.001.01.28.01.1.2.3.1.05; 2.1.2.01.01.003.07.01.28.01.1.2.3.1.05; 2.1.2.01.01.003.07.01.28.01.1.2.3.1.05; 2.1.2.02.01.003.3212801.28.01.1.2.3.1.05; 2.1.2.02.01.002.2822101.28.01.1.2.3.1.05; 2.1.2.02.01.003.3212801.28.02.1.2.3.1.05; 2.1.2.02.01.003.3331101.28.03.1.2.3.1.05; 2.1.5.02.07.8715699.28.01.1.2.3.1.05; 2.1.5.02.07.72111.28.02.1.2.3.1.05; 2.1.5.02.07.72111.28.02.1.2.3.1.05; 2.1.5.02.08.83990.28.01.1.2.3.1.05; 2.1.5.02.08.83990.28.02.1.2.3.1.05; 2.1.5.02.08.83990.28.02.1.2.3.1.05; 2.1.5.02.08.83990.28.02.1.2.3.1.05; 2.1.5.02.08.83990.28.02.1.2.3.1.05; 2.1.5.02.08.83990.28.02.1.2.3.1.05; 2.1.5.02.08.83990.28.03.1.2.3.1.05; 2.1.8.01.14.28.01.1.2.3.1.05</t>
  </si>
  <si>
    <t>2.3.2.01.01.003.04.02.4599011.28.01.1.2.3.1.05</t>
  </si>
  <si>
    <t>2.3.2.01.01.003.04.05.2102013.28.01.1.2.3.1.05</t>
  </si>
  <si>
    <t>2.3.2.01.01.003.04.06.2102010.28.01.1.2.3.1.05</t>
  </si>
  <si>
    <t>Redes de Alumbrado Publico Mejoradas-Alumbrado Publico</t>
  </si>
  <si>
    <t>Redes de Alumbrado Publico Ampliadas-Alumbrado Publico</t>
  </si>
  <si>
    <t>Sueldo Personal de Nomina - Alumbrado Publico; Prima de Servicios - Alumbrado Publico; Viáticos y Gastos de Transporte y de Viaje - Alumbrado Publico; Aportes a la seguridad social en pensiones - Alumbrado Publico; Aportes a la seguridad social en salud - Alumbrado Publico; Aportes de cesantías  - Alumbrado Publico; Aportes a cajas de compensación familiar - Alumbrado Publico; Aportes generales al sistema de riesgos laborales - Alumbrado Publico; Instituto Colombiano de Bienestar Familiar - Alumbrado Publico; Servicio Nacional de Aprendizaje - Alumbrado Publico;  Escuela Superior de Administración Pública - Alumbrado Publico; Escuelas Industriales e Institutos Técnicos - Alumbrado Publico; Vacaciones - Alumbrado Publico; Compra de Vehiculos Automotores, Remolques y Semiremolques, y Sus Partes, Piezas Y Accesorios - Alumbrado Publico; Dotación Personal - Alumbrado Publico; Materiales y Suministros- Alumbrado Publico; Papelería y Útiles de Oficina- Alumbrado Publico; Combustible, Lubricantes y Grasas- Alumbrado Publico; Mantenimiento y Reparaciones  - Alumbrado Publico; Arriendo de Bienes e Inmuebles - Alumbrado Publico; Honorarios y Servicios Profesionales - Alumbrado Publico; Servicios Técnicos - Alumbrado Publico; Publicidad - Alumbrado Publico; Gravámen a Movimientos Financieros - Alumbrado Publico</t>
  </si>
  <si>
    <t>En ejecución</t>
  </si>
  <si>
    <t>Michael del Águila Bartenes</t>
  </si>
  <si>
    <t>Pendiente proceso planeación de la ejecución LB0 y LB1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</si>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</sst>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2" formatCode="_-&quot;$&quot;\ * #,##0_-;\-&quot;$&quot;\ * #,##0_-;_-&quot;$&quot;\ * &quot;-&quot;_-;_-@_-"/>
    <numFmt numFmtId="41" formatCode="_-* #,##0_-;\-* #,##0_-;_-* &quot;-&quot;_-;_-@_-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-&quot;$&quot;\ * #,##0.00_-;\-&quot;$&quot;\ * #,##0.00_-;_-&quot;$&quot;\ * &quot;-&quot;_-;_-@_-"/>
    <numFmt numFmtId="166" formatCode="_-&quot;$&quot;\ * #,##0_-;\-&quot;$&quot;\ * #,##0_-;_-&quot;$&quot;\ * &quot;-&quot;_-;_-@"/>
    <numFmt numFmtId="167" formatCode="&quot;$&quot;\ #,##0.00"/>
  </numFmts>
  <fonts count="3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Arial Narrow"/>
      <family val="2"/>
    </font>
    <font>
      <sz val="11"/>
      <name val="Arial"/>
      <family val="2"/>
    </font>
    <font>
      <b/>
      <sz val="8"/>
      <name val="Arial Narrow"/>
      <family val="2"/>
    </font>
    <font>
      <b/>
      <sz val="16"/>
      <name val="Arial Narrow"/>
      <family val="2"/>
    </font>
    <font>
      <b/>
      <sz val="9"/>
      <name val="Arial Narrow"/>
      <family val="2"/>
    </font>
    <font>
      <sz val="8"/>
      <name val="Arial Narrow"/>
      <family val="2"/>
    </font>
    <font>
      <sz val="11"/>
      <name val="Arial Narrow"/>
      <family val="2"/>
    </font>
    <font>
      <sz val="8"/>
      <color rgb="FFFF0000"/>
      <name val="Arial Narrow"/>
      <family val="2"/>
    </font>
    <font>
      <sz val="8"/>
      <color theme="1"/>
      <name val="Arial Narrow"/>
      <family val="2"/>
    </font>
    <font>
      <sz val="11"/>
      <color rgb="FFFF0000"/>
      <name val="Arial"/>
      <family val="2"/>
    </font>
    <font>
      <sz val="11"/>
      <color rgb="FFFF0000"/>
      <name val="Arial Narrow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rgb="FFFF0000"/>
      <name val="Arial"/>
      <family val="2"/>
    </font>
    <font>
      <sz val="8"/>
      <name val="Calibri"/>
      <family val="2"/>
      <scheme val="minor"/>
    </font>
    <font>
      <b/>
      <sz val="11"/>
      <name val="Arial"/>
      <family val="2"/>
    </font>
    <font>
      <sz val="11"/>
      <color theme="1"/>
      <name val="Arial"/>
      <family val="2"/>
    </font>
    <font>
      <b/>
      <sz val="9"/>
      <name val="Arial"/>
      <family val="2"/>
    </font>
    <font>
      <b/>
      <sz val="14"/>
      <name val="Arial"/>
      <family val="2"/>
    </font>
    <font>
      <sz val="9"/>
      <name val="Arial"/>
      <family val="2"/>
    </font>
    <font>
      <sz val="10"/>
      <name val="ALLER"/>
    </font>
    <font>
      <b/>
      <sz val="10"/>
      <name val="ALLE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color indexed="8"/>
      <name val="MS Sans Serif"/>
    </font>
    <font>
      <b/>
      <sz val="11"/>
      <color rgb="FFFF0000"/>
      <name val="Arial Narrow"/>
      <family val="2"/>
    </font>
    <font>
      <b/>
      <sz val="8"/>
      <color theme="1"/>
      <name val="Arial Narrow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11"/>
      <color theme="1"/>
      <name val="Aptos Narrow"/>
      <family val="2"/>
    </font>
  </fonts>
  <fills count="12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39997558519241921"/>
        <bgColor indexed="64"/>
      </patternFill>
    </fill>
  </fills>
  <borders count="15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B2B2B2"/>
      </left>
      <right style="thin">
        <color rgb="FFB2B2B2"/>
      </right>
      <top/>
      <bottom style="thin">
        <color rgb="FFB2B2B2"/>
      </bottom>
      <diagonal/>
    </border>
  </borders>
  <cellStyleXfs count="16">
    <xf numFmtId="0" fontId="0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2" borderId="1" applyNumberFormat="0" applyFont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0" fillId="0" borderId="0"/>
    <xf numFmtId="0" fontId="28" fillId="0" borderId="0"/>
    <xf numFmtId="0" fontId="1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31" fillId="0" borderId="0">
      <alignment vertical="top"/>
    </xf>
    <xf numFmtId="41" fontId="31" fillId="0" borderId="0" applyFont="0" applyFill="0" applyBorder="0" applyAlignment="0" applyProtection="0">
      <alignment vertical="top"/>
    </xf>
    <xf numFmtId="0" fontId="33" fillId="0" borderId="0">
      <alignment vertical="top"/>
    </xf>
    <xf numFmtId="44" fontId="1" fillId="0" borderId="0" applyFont="0" applyFill="0" applyBorder="0" applyAlignment="0" applyProtection="0"/>
  </cellStyleXfs>
  <cellXfs count="360">
    <xf numFmtId="0" fontId="0" fillId="0" borderId="0" xfId="0"/>
    <xf numFmtId="3" fontId="4" fillId="0" borderId="0" xfId="0" applyNumberFormat="1" applyFont="1" applyAlignment="1">
      <alignment vertical="center"/>
    </xf>
    <xf numFmtId="43" fontId="5" fillId="3" borderId="4" xfId="1" applyFont="1" applyFill="1" applyBorder="1" applyAlignment="1">
      <alignment vertical="center" wrapText="1"/>
    </xf>
    <xf numFmtId="42" fontId="5" fillId="3" borderId="4" xfId="4" applyFont="1" applyFill="1" applyBorder="1" applyAlignment="1">
      <alignment vertical="center" wrapText="1"/>
    </xf>
    <xf numFmtId="43" fontId="5" fillId="3" borderId="4" xfId="1" applyFont="1" applyFill="1" applyBorder="1" applyAlignment="1">
      <alignment horizontal="center" vertical="center" wrapText="1"/>
    </xf>
    <xf numFmtId="165" fontId="5" fillId="3" borderId="4" xfId="4" applyNumberFormat="1" applyFont="1" applyFill="1" applyBorder="1" applyAlignment="1">
      <alignment horizontal="center" vertical="center" wrapText="1"/>
    </xf>
    <xf numFmtId="42" fontId="5" fillId="3" borderId="4" xfId="3" applyNumberFormat="1" applyFont="1" applyFill="1" applyBorder="1" applyAlignment="1">
      <alignment horizontal="center" vertical="center" wrapText="1"/>
    </xf>
    <xf numFmtId="12" fontId="5" fillId="3" borderId="4" xfId="3" applyNumberFormat="1" applyFont="1" applyFill="1" applyBorder="1" applyAlignment="1">
      <alignment vertical="center" wrapText="1"/>
    </xf>
    <xf numFmtId="42" fontId="5" fillId="3" borderId="4" xfId="4" applyFont="1" applyFill="1" applyBorder="1" applyAlignment="1">
      <alignment horizontal="center" vertical="center" wrapText="1"/>
    </xf>
    <xf numFmtId="42" fontId="7" fillId="3" borderId="4" xfId="4" applyFont="1" applyFill="1" applyBorder="1" applyAlignment="1">
      <alignment horizontal="center" vertical="center" wrapText="1"/>
    </xf>
    <xf numFmtId="3" fontId="5" fillId="4" borderId="4" xfId="0" applyNumberFormat="1" applyFont="1" applyFill="1" applyBorder="1" applyAlignment="1">
      <alignment horizontal="justify" vertical="center"/>
    </xf>
    <xf numFmtId="1" fontId="8" fillId="4" borderId="4" xfId="0" applyNumberFormat="1" applyFont="1" applyFill="1" applyBorder="1" applyAlignment="1">
      <alignment vertical="center"/>
    </xf>
    <xf numFmtId="1" fontId="8" fillId="4" borderId="4" xfId="0" applyNumberFormat="1" applyFont="1" applyFill="1" applyBorder="1" applyAlignment="1">
      <alignment horizontal="center" vertical="center" wrapText="1"/>
    </xf>
    <xf numFmtId="43" fontId="8" fillId="4" borderId="4" xfId="1" applyFont="1" applyFill="1" applyBorder="1" applyAlignment="1">
      <alignment vertical="center"/>
    </xf>
    <xf numFmtId="12" fontId="8" fillId="4" borderId="4" xfId="1" applyNumberFormat="1" applyFont="1" applyFill="1" applyBorder="1" applyAlignment="1">
      <alignment vertical="center"/>
    </xf>
    <xf numFmtId="42" fontId="8" fillId="4" borderId="4" xfId="4" applyFont="1" applyFill="1" applyBorder="1" applyAlignment="1">
      <alignment vertical="center"/>
    </xf>
    <xf numFmtId="165" fontId="8" fillId="4" borderId="4" xfId="4" applyNumberFormat="1" applyFont="1" applyFill="1" applyBorder="1" applyAlignment="1">
      <alignment vertical="center"/>
    </xf>
    <xf numFmtId="42" fontId="9" fillId="4" borderId="4" xfId="4" applyFont="1" applyFill="1" applyBorder="1" applyAlignment="1">
      <alignment vertical="center"/>
    </xf>
    <xf numFmtId="1" fontId="5" fillId="3" borderId="4" xfId="0" applyNumberFormat="1" applyFont="1" applyFill="1" applyBorder="1" applyAlignment="1">
      <alignment horizontal="left" vertical="center" wrapText="1"/>
    </xf>
    <xf numFmtId="1" fontId="8" fillId="3" borderId="4" xfId="0" applyNumberFormat="1" applyFont="1" applyFill="1" applyBorder="1" applyAlignment="1">
      <alignment horizontal="left" vertical="center" wrapText="1"/>
    </xf>
    <xf numFmtId="1" fontId="8" fillId="3" borderId="4" xfId="0" applyNumberFormat="1" applyFont="1" applyFill="1" applyBorder="1" applyAlignment="1">
      <alignment horizontal="center" vertical="center" wrapText="1"/>
    </xf>
    <xf numFmtId="43" fontId="8" fillId="3" borderId="4" xfId="1" applyFont="1" applyFill="1" applyBorder="1" applyAlignment="1">
      <alignment vertical="center"/>
    </xf>
    <xf numFmtId="12" fontId="8" fillId="3" borderId="4" xfId="1" applyNumberFormat="1" applyFont="1" applyFill="1" applyBorder="1" applyAlignment="1">
      <alignment vertical="center"/>
    </xf>
    <xf numFmtId="42" fontId="8" fillId="3" borderId="4" xfId="4" applyFont="1" applyFill="1" applyBorder="1" applyAlignment="1">
      <alignment vertical="center"/>
    </xf>
    <xf numFmtId="1" fontId="8" fillId="3" borderId="4" xfId="1" applyNumberFormat="1" applyFont="1" applyFill="1" applyBorder="1" applyAlignment="1">
      <alignment vertical="center"/>
    </xf>
    <xf numFmtId="43" fontId="8" fillId="0" borderId="4" xfId="1" applyFont="1" applyFill="1" applyBorder="1" applyAlignment="1">
      <alignment vertical="center"/>
    </xf>
    <xf numFmtId="1" fontId="8" fillId="0" borderId="4" xfId="1" applyNumberFormat="1" applyFont="1" applyFill="1" applyBorder="1" applyAlignment="1">
      <alignment vertical="center"/>
    </xf>
    <xf numFmtId="42" fontId="8" fillId="0" borderId="4" xfId="4" applyFont="1" applyFill="1" applyBorder="1" applyAlignment="1">
      <alignment vertical="center"/>
    </xf>
    <xf numFmtId="3" fontId="8" fillId="0" borderId="4" xfId="0" applyNumberFormat="1" applyFont="1" applyBorder="1" applyAlignment="1">
      <alignment horizontal="justify" vertical="center"/>
    </xf>
    <xf numFmtId="1" fontId="8" fillId="0" borderId="4" xfId="0" applyNumberFormat="1" applyFont="1" applyBorder="1" applyAlignment="1">
      <alignment horizontal="center" vertical="center"/>
    </xf>
    <xf numFmtId="1" fontId="8" fillId="0" borderId="4" xfId="0" applyNumberFormat="1" applyFont="1" applyBorder="1" applyAlignment="1">
      <alignment horizontal="center" vertical="center" wrapText="1"/>
    </xf>
    <xf numFmtId="12" fontId="8" fillId="0" borderId="4" xfId="1" applyNumberFormat="1" applyFont="1" applyFill="1" applyBorder="1" applyAlignment="1">
      <alignment vertical="center"/>
    </xf>
    <xf numFmtId="1" fontId="5" fillId="5" borderId="4" xfId="0" applyNumberFormat="1" applyFont="1" applyFill="1" applyBorder="1" applyAlignment="1">
      <alignment horizontal="left" vertical="center" wrapText="1"/>
    </xf>
    <xf numFmtId="1" fontId="8" fillId="5" borderId="4" xfId="0" applyNumberFormat="1" applyFont="1" applyFill="1" applyBorder="1" applyAlignment="1">
      <alignment horizontal="center" vertical="center"/>
    </xf>
    <xf numFmtId="1" fontId="8" fillId="5" borderId="4" xfId="0" applyNumberFormat="1" applyFont="1" applyFill="1" applyBorder="1" applyAlignment="1">
      <alignment horizontal="center" vertical="center" wrapText="1"/>
    </xf>
    <xf numFmtId="43" fontId="8" fillId="5" borderId="4" xfId="1" applyFont="1" applyFill="1" applyBorder="1" applyAlignment="1">
      <alignment vertical="center"/>
    </xf>
    <xf numFmtId="12" fontId="8" fillId="5" borderId="4" xfId="1" applyNumberFormat="1" applyFont="1" applyFill="1" applyBorder="1" applyAlignment="1">
      <alignment vertical="center"/>
    </xf>
    <xf numFmtId="42" fontId="8" fillId="5" borderId="4" xfId="4" applyFont="1" applyFill="1" applyBorder="1" applyAlignment="1">
      <alignment vertical="center"/>
    </xf>
    <xf numFmtId="1" fontId="8" fillId="5" borderId="4" xfId="1" applyNumberFormat="1" applyFont="1" applyFill="1" applyBorder="1" applyAlignment="1">
      <alignment vertical="center"/>
    </xf>
    <xf numFmtId="3" fontId="8" fillId="6" borderId="4" xfId="0" applyNumberFormat="1" applyFont="1" applyFill="1" applyBorder="1" applyAlignment="1">
      <alignment horizontal="left" vertical="center" wrapText="1"/>
    </xf>
    <xf numFmtId="1" fontId="10" fillId="6" borderId="4" xfId="2" applyNumberFormat="1" applyFont="1" applyFill="1" applyBorder="1" applyAlignment="1">
      <alignment horizontal="center" vertical="center"/>
    </xf>
    <xf numFmtId="3" fontId="11" fillId="6" borderId="4" xfId="0" applyNumberFormat="1" applyFont="1" applyFill="1" applyBorder="1" applyAlignment="1">
      <alignment horizontal="center" vertical="center" wrapText="1"/>
    </xf>
    <xf numFmtId="43" fontId="8" fillId="6" borderId="4" xfId="1" applyFont="1" applyFill="1" applyBorder="1" applyAlignment="1">
      <alignment horizontal="center" vertical="center" wrapText="1"/>
    </xf>
    <xf numFmtId="43" fontId="10" fillId="6" borderId="4" xfId="1" applyFont="1" applyFill="1" applyBorder="1" applyAlignment="1">
      <alignment horizontal="center" vertical="center" wrapText="1"/>
    </xf>
    <xf numFmtId="43" fontId="11" fillId="6" borderId="4" xfId="1" applyFont="1" applyFill="1" applyBorder="1" applyAlignment="1">
      <alignment horizontal="center" vertical="center" wrapText="1"/>
    </xf>
    <xf numFmtId="1" fontId="11" fillId="6" borderId="4" xfId="1" applyNumberFormat="1" applyFont="1" applyFill="1" applyBorder="1" applyAlignment="1">
      <alignment vertical="center" wrapText="1"/>
    </xf>
    <xf numFmtId="42" fontId="11" fillId="7" borderId="4" xfId="4" applyFont="1" applyFill="1" applyBorder="1" applyAlignment="1">
      <alignment horizontal="center" vertical="center" wrapText="1"/>
    </xf>
    <xf numFmtId="43" fontId="11" fillId="6" borderId="4" xfId="1" applyFont="1" applyFill="1" applyBorder="1" applyAlignment="1">
      <alignment vertical="center"/>
    </xf>
    <xf numFmtId="42" fontId="10" fillId="6" borderId="4" xfId="4" applyFont="1" applyFill="1" applyBorder="1" applyAlignment="1">
      <alignment horizontal="center" vertical="center" wrapText="1"/>
    </xf>
    <xf numFmtId="43" fontId="10" fillId="6" borderId="4" xfId="3" applyNumberFormat="1" applyFont="1" applyFill="1" applyBorder="1" applyAlignment="1">
      <alignment vertical="center"/>
    </xf>
    <xf numFmtId="1" fontId="10" fillId="6" borderId="4" xfId="1" applyNumberFormat="1" applyFont="1" applyFill="1" applyBorder="1" applyAlignment="1">
      <alignment horizontal="center" vertical="center" wrapText="1"/>
    </xf>
    <xf numFmtId="3" fontId="12" fillId="6" borderId="0" xfId="0" applyNumberFormat="1" applyFont="1" applyFill="1" applyAlignment="1">
      <alignment vertical="center"/>
    </xf>
    <xf numFmtId="1" fontId="8" fillId="0" borderId="4" xfId="3" applyNumberFormat="1" applyFont="1" applyFill="1" applyBorder="1" applyAlignment="1">
      <alignment horizontal="center" vertical="center"/>
    </xf>
    <xf numFmtId="12" fontId="8" fillId="0" borderId="4" xfId="3" applyNumberFormat="1" applyFont="1" applyFill="1" applyBorder="1" applyAlignment="1">
      <alignment vertical="center"/>
    </xf>
    <xf numFmtId="3" fontId="8" fillId="6" borderId="4" xfId="0" applyNumberFormat="1" applyFont="1" applyFill="1" applyBorder="1" applyAlignment="1">
      <alignment horizontal="justify" vertical="center"/>
    </xf>
    <xf numFmtId="1" fontId="10" fillId="6" borderId="4" xfId="0" applyNumberFormat="1" applyFont="1" applyFill="1" applyBorder="1" applyAlignment="1">
      <alignment horizontal="center" vertical="center"/>
    </xf>
    <xf numFmtId="43" fontId="8" fillId="6" borderId="4" xfId="1" applyFont="1" applyFill="1" applyBorder="1" applyAlignment="1">
      <alignment vertical="center"/>
    </xf>
    <xf numFmtId="43" fontId="10" fillId="6" borderId="4" xfId="1" applyFont="1" applyFill="1" applyBorder="1" applyAlignment="1">
      <alignment vertical="center"/>
    </xf>
    <xf numFmtId="42" fontId="11" fillId="6" borderId="4" xfId="3" applyNumberFormat="1" applyFont="1" applyFill="1" applyBorder="1" applyAlignment="1">
      <alignment horizontal="center" vertical="center"/>
    </xf>
    <xf numFmtId="1" fontId="11" fillId="6" borderId="4" xfId="3" applyNumberFormat="1" applyFont="1" applyFill="1" applyBorder="1" applyAlignment="1">
      <alignment vertical="center"/>
    </xf>
    <xf numFmtId="43" fontId="11" fillId="6" borderId="4" xfId="1" applyFont="1" applyFill="1" applyBorder="1" applyAlignment="1">
      <alignment horizontal="center" vertical="center"/>
    </xf>
    <xf numFmtId="1" fontId="10" fillId="6" borderId="4" xfId="3" applyNumberFormat="1" applyFont="1" applyFill="1" applyBorder="1" applyAlignment="1">
      <alignment horizontal="center" vertical="center"/>
    </xf>
    <xf numFmtId="1" fontId="5" fillId="5" borderId="4" xfId="0" applyNumberFormat="1" applyFont="1" applyFill="1" applyBorder="1" applyAlignment="1">
      <alignment horizontal="center" vertical="center" wrapText="1"/>
    </xf>
    <xf numFmtId="1" fontId="11" fillId="5" borderId="4" xfId="0" applyNumberFormat="1" applyFont="1" applyFill="1" applyBorder="1" applyAlignment="1">
      <alignment horizontal="center" vertical="center" wrapText="1"/>
    </xf>
    <xf numFmtId="42" fontId="10" fillId="6" borderId="4" xfId="4" applyFont="1" applyFill="1" applyBorder="1" applyAlignment="1">
      <alignment vertical="center"/>
    </xf>
    <xf numFmtId="42" fontId="13" fillId="6" borderId="4" xfId="4" applyFont="1" applyFill="1" applyBorder="1" applyAlignment="1">
      <alignment vertical="center"/>
    </xf>
    <xf numFmtId="165" fontId="10" fillId="6" borderId="4" xfId="4" applyNumberFormat="1" applyFont="1" applyFill="1" applyBorder="1" applyAlignment="1">
      <alignment vertical="center"/>
    </xf>
    <xf numFmtId="42" fontId="5" fillId="4" borderId="4" xfId="4" applyFont="1" applyFill="1" applyBorder="1" applyAlignment="1">
      <alignment vertical="center"/>
    </xf>
    <xf numFmtId="1" fontId="8" fillId="5" borderId="4" xfId="0" applyNumberFormat="1" applyFont="1" applyFill="1" applyBorder="1" applyAlignment="1">
      <alignment horizontal="left" vertical="center" wrapText="1"/>
    </xf>
    <xf numFmtId="3" fontId="15" fillId="6" borderId="4" xfId="0" applyNumberFormat="1" applyFont="1" applyFill="1" applyBorder="1" applyAlignment="1">
      <alignment horizontal="justify" vertical="center"/>
    </xf>
    <xf numFmtId="1" fontId="16" fillId="6" borderId="4" xfId="0" applyNumberFormat="1" applyFont="1" applyFill="1" applyBorder="1" applyAlignment="1">
      <alignment horizontal="center" vertical="center"/>
    </xf>
    <xf numFmtId="165" fontId="15" fillId="6" borderId="4" xfId="4" applyNumberFormat="1" applyFont="1" applyFill="1" applyBorder="1" applyAlignment="1">
      <alignment vertical="center"/>
    </xf>
    <xf numFmtId="42" fontId="15" fillId="6" borderId="4" xfId="4" applyFont="1" applyFill="1" applyBorder="1" applyAlignment="1">
      <alignment vertical="center"/>
    </xf>
    <xf numFmtId="42" fontId="16" fillId="6" borderId="4" xfId="4" applyFont="1" applyFill="1" applyBorder="1" applyAlignment="1">
      <alignment vertical="center"/>
    </xf>
    <xf numFmtId="12" fontId="16" fillId="6" borderId="4" xfId="4" applyNumberFormat="1" applyFont="1" applyFill="1" applyBorder="1" applyAlignment="1">
      <alignment vertical="center" wrapText="1"/>
    </xf>
    <xf numFmtId="42" fontId="16" fillId="7" borderId="4" xfId="4" applyFont="1" applyFill="1" applyBorder="1" applyAlignment="1">
      <alignment horizontal="center" vertical="center" wrapText="1"/>
    </xf>
    <xf numFmtId="43" fontId="16" fillId="6" borderId="10" xfId="1" applyFont="1" applyFill="1" applyBorder="1" applyAlignment="1">
      <alignment horizontal="center" vertical="center"/>
    </xf>
    <xf numFmtId="165" fontId="16" fillId="6" borderId="4" xfId="4" applyNumberFormat="1" applyFont="1" applyFill="1" applyBorder="1" applyAlignment="1">
      <alignment vertical="center"/>
    </xf>
    <xf numFmtId="3" fontId="17" fillId="6" borderId="0" xfId="0" applyNumberFormat="1" applyFont="1" applyFill="1" applyAlignment="1">
      <alignment vertical="center"/>
    </xf>
    <xf numFmtId="1" fontId="17" fillId="6" borderId="4" xfId="0" applyNumberFormat="1" applyFont="1" applyFill="1" applyBorder="1" applyAlignment="1">
      <alignment horizontal="center" vertical="center"/>
    </xf>
    <xf numFmtId="42" fontId="17" fillId="6" borderId="4" xfId="4" applyFont="1" applyFill="1" applyBorder="1" applyAlignment="1">
      <alignment vertical="center"/>
    </xf>
    <xf numFmtId="43" fontId="16" fillId="6" borderId="4" xfId="1" applyFont="1" applyFill="1" applyBorder="1" applyAlignment="1">
      <alignment vertical="center"/>
    </xf>
    <xf numFmtId="43" fontId="10" fillId="6" borderId="4" xfId="1" applyFont="1" applyFill="1" applyBorder="1" applyAlignment="1">
      <alignment horizontal="center" vertical="center"/>
    </xf>
    <xf numFmtId="42" fontId="11" fillId="6" borderId="4" xfId="4" applyFont="1" applyFill="1" applyBorder="1" applyAlignment="1">
      <alignment vertical="center"/>
    </xf>
    <xf numFmtId="42" fontId="8" fillId="6" borderId="4" xfId="4" applyFont="1" applyFill="1" applyBorder="1" applyAlignment="1">
      <alignment vertical="center"/>
    </xf>
    <xf numFmtId="1" fontId="8" fillId="6" borderId="4" xfId="3" applyNumberFormat="1" applyFont="1" applyFill="1" applyBorder="1" applyAlignment="1">
      <alignment horizontal="center" vertical="center"/>
    </xf>
    <xf numFmtId="3" fontId="5" fillId="3" borderId="4" xfId="0" applyNumberFormat="1" applyFont="1" applyFill="1" applyBorder="1" applyAlignment="1">
      <alignment horizontal="justify" vertical="center"/>
    </xf>
    <xf numFmtId="3" fontId="5" fillId="3" borderId="4" xfId="0" applyNumberFormat="1" applyFont="1" applyFill="1" applyBorder="1" applyAlignment="1">
      <alignment horizontal="center" vertical="center" wrapText="1"/>
    </xf>
    <xf numFmtId="3" fontId="5" fillId="3" borderId="4" xfId="0" applyNumberFormat="1" applyFont="1" applyFill="1" applyBorder="1" applyAlignment="1">
      <alignment horizontal="center" vertical="center"/>
    </xf>
    <xf numFmtId="3" fontId="5" fillId="5" borderId="4" xfId="0" applyNumberFormat="1" applyFont="1" applyFill="1" applyBorder="1" applyAlignment="1">
      <alignment horizontal="justify" vertical="center"/>
    </xf>
    <xf numFmtId="165" fontId="15" fillId="7" borderId="4" xfId="4" applyNumberFormat="1" applyFont="1" applyFill="1" applyBorder="1" applyAlignment="1">
      <alignment horizontal="center" vertical="center" wrapText="1"/>
    </xf>
    <xf numFmtId="43" fontId="8" fillId="6" borderId="4" xfId="0" applyNumberFormat="1" applyFont="1" applyFill="1" applyBorder="1" applyAlignment="1">
      <alignment vertical="center"/>
    </xf>
    <xf numFmtId="1" fontId="8" fillId="6" borderId="4" xfId="0" applyNumberFormat="1" applyFont="1" applyFill="1" applyBorder="1" applyAlignment="1">
      <alignment vertical="center" wrapText="1"/>
    </xf>
    <xf numFmtId="42" fontId="15" fillId="7" borderId="4" xfId="4" applyFont="1" applyFill="1" applyBorder="1" applyAlignment="1">
      <alignment vertical="center" wrapText="1"/>
    </xf>
    <xf numFmtId="12" fontId="18" fillId="6" borderId="4" xfId="0" applyNumberFormat="1" applyFont="1" applyFill="1" applyBorder="1" applyAlignment="1">
      <alignment vertical="center"/>
    </xf>
    <xf numFmtId="42" fontId="15" fillId="7" borderId="4" xfId="4" applyFont="1" applyFill="1" applyBorder="1" applyAlignment="1">
      <alignment horizontal="left" vertical="center" wrapText="1"/>
    </xf>
    <xf numFmtId="166" fontId="10" fillId="6" borderId="4" xfId="0" applyNumberFormat="1" applyFont="1" applyFill="1" applyBorder="1" applyAlignment="1">
      <alignment vertical="center" wrapText="1"/>
    </xf>
    <xf numFmtId="43" fontId="8" fillId="6" borderId="10" xfId="0" applyNumberFormat="1" applyFont="1" applyFill="1" applyBorder="1" applyAlignment="1">
      <alignment vertical="center"/>
    </xf>
    <xf numFmtId="0" fontId="2" fillId="6" borderId="0" xfId="0" applyFont="1" applyFill="1"/>
    <xf numFmtId="1" fontId="8" fillId="6" borderId="4" xfId="0" applyNumberFormat="1" applyFont="1" applyFill="1" applyBorder="1" applyAlignment="1">
      <alignment horizontal="center" vertical="center" wrapText="1"/>
    </xf>
    <xf numFmtId="42" fontId="15" fillId="7" borderId="4" xfId="4" applyFont="1" applyFill="1" applyBorder="1" applyAlignment="1">
      <alignment vertical="center"/>
    </xf>
    <xf numFmtId="1" fontId="10" fillId="6" borderId="4" xfId="0" applyNumberFormat="1" applyFont="1" applyFill="1" applyBorder="1" applyAlignment="1">
      <alignment vertical="center" wrapText="1"/>
    </xf>
    <xf numFmtId="43" fontId="10" fillId="6" borderId="4" xfId="0" applyNumberFormat="1" applyFont="1" applyFill="1" applyBorder="1" applyAlignment="1">
      <alignment vertical="center"/>
    </xf>
    <xf numFmtId="3" fontId="14" fillId="5" borderId="4" xfId="0" applyNumberFormat="1" applyFont="1" applyFill="1" applyBorder="1" applyAlignment="1">
      <alignment horizontal="justify" vertical="center" wrapText="1"/>
    </xf>
    <xf numFmtId="1" fontId="15" fillId="5" borderId="4" xfId="0" applyNumberFormat="1" applyFont="1" applyFill="1" applyBorder="1" applyAlignment="1">
      <alignment horizontal="center" vertical="center"/>
    </xf>
    <xf numFmtId="1" fontId="15" fillId="5" borderId="4" xfId="0" applyNumberFormat="1" applyFont="1" applyFill="1" applyBorder="1" applyAlignment="1">
      <alignment horizontal="center" vertical="center" wrapText="1"/>
    </xf>
    <xf numFmtId="43" fontId="8" fillId="5" borderId="4" xfId="1" applyFont="1" applyFill="1" applyBorder="1" applyAlignment="1">
      <alignment horizontal="center" vertical="center"/>
    </xf>
    <xf numFmtId="166" fontId="8" fillId="5" borderId="4" xfId="0" applyNumberFormat="1" applyFont="1" applyFill="1" applyBorder="1" applyAlignment="1">
      <alignment vertical="center" wrapText="1"/>
    </xf>
    <xf numFmtId="43" fontId="8" fillId="5" borderId="4" xfId="0" applyNumberFormat="1" applyFont="1" applyFill="1" applyBorder="1" applyAlignment="1">
      <alignment vertical="center"/>
    </xf>
    <xf numFmtId="1" fontId="8" fillId="5" borderId="4" xfId="3" applyNumberFormat="1" applyFont="1" applyFill="1" applyBorder="1" applyAlignment="1">
      <alignment horizontal="center" vertical="center"/>
    </xf>
    <xf numFmtId="43" fontId="8" fillId="5" borderId="12" xfId="0" applyNumberFormat="1" applyFont="1" applyFill="1" applyBorder="1" applyAlignment="1">
      <alignment vertical="center"/>
    </xf>
    <xf numFmtId="42" fontId="15" fillId="5" borderId="4" xfId="4" applyFont="1" applyFill="1" applyBorder="1" applyAlignment="1">
      <alignment vertical="center"/>
    </xf>
    <xf numFmtId="12" fontId="15" fillId="5" borderId="4" xfId="4" applyNumberFormat="1" applyFont="1" applyFill="1" applyBorder="1" applyAlignment="1">
      <alignment vertical="center"/>
    </xf>
    <xf numFmtId="12" fontId="15" fillId="6" borderId="4" xfId="4" applyNumberFormat="1" applyFont="1" applyFill="1" applyBorder="1" applyAlignment="1">
      <alignment vertical="center"/>
    </xf>
    <xf numFmtId="43" fontId="8" fillId="5" borderId="11" xfId="1" applyFont="1" applyFill="1" applyBorder="1" applyAlignment="1">
      <alignment horizontal="center" vertical="center"/>
    </xf>
    <xf numFmtId="1" fontId="14" fillId="5" borderId="4" xfId="0" applyNumberFormat="1" applyFont="1" applyFill="1" applyBorder="1" applyAlignment="1">
      <alignment horizontal="center" vertical="center"/>
    </xf>
    <xf numFmtId="1" fontId="14" fillId="5" borderId="4" xfId="0" applyNumberFormat="1" applyFont="1" applyFill="1" applyBorder="1" applyAlignment="1">
      <alignment horizontal="center" vertical="center" wrapText="1"/>
    </xf>
    <xf numFmtId="42" fontId="14" fillId="5" borderId="4" xfId="4" applyFont="1" applyFill="1" applyBorder="1" applyAlignment="1">
      <alignment vertical="center"/>
    </xf>
    <xf numFmtId="12" fontId="14" fillId="5" borderId="4" xfId="4" applyNumberFormat="1" applyFont="1" applyFill="1" applyBorder="1" applyAlignment="1">
      <alignment vertical="center"/>
    </xf>
    <xf numFmtId="43" fontId="5" fillId="5" borderId="11" xfId="1" applyFont="1" applyFill="1" applyBorder="1" applyAlignment="1">
      <alignment horizontal="center" vertical="center"/>
    </xf>
    <xf numFmtId="43" fontId="5" fillId="5" borderId="4" xfId="1" applyFont="1" applyFill="1" applyBorder="1" applyAlignment="1">
      <alignment horizontal="center" vertical="center"/>
    </xf>
    <xf numFmtId="166" fontId="5" fillId="5" borderId="4" xfId="0" applyNumberFormat="1" applyFont="1" applyFill="1" applyBorder="1" applyAlignment="1">
      <alignment vertical="center" wrapText="1"/>
    </xf>
    <xf numFmtId="43" fontId="5" fillId="5" borderId="4" xfId="0" applyNumberFormat="1" applyFont="1" applyFill="1" applyBorder="1" applyAlignment="1">
      <alignment vertical="center"/>
    </xf>
    <xf numFmtId="1" fontId="5" fillId="5" borderId="4" xfId="3" applyNumberFormat="1" applyFont="1" applyFill="1" applyBorder="1" applyAlignment="1">
      <alignment horizontal="center" vertical="center"/>
    </xf>
    <xf numFmtId="43" fontId="5" fillId="5" borderId="12" xfId="0" applyNumberFormat="1" applyFont="1" applyFill="1" applyBorder="1" applyAlignment="1">
      <alignment vertical="center"/>
    </xf>
    <xf numFmtId="1" fontId="5" fillId="0" borderId="4" xfId="3" applyNumberFormat="1" applyFont="1" applyFill="1" applyBorder="1" applyAlignment="1">
      <alignment horizontal="center" vertical="center"/>
    </xf>
    <xf numFmtId="3" fontId="15" fillId="5" borderId="4" xfId="0" applyNumberFormat="1" applyFont="1" applyFill="1" applyBorder="1" applyAlignment="1">
      <alignment horizontal="justify" vertical="center" wrapText="1"/>
    </xf>
    <xf numFmtId="3" fontId="4" fillId="5" borderId="0" xfId="0" applyNumberFormat="1" applyFont="1" applyFill="1" applyAlignment="1">
      <alignment vertical="center"/>
    </xf>
    <xf numFmtId="42" fontId="8" fillId="5" borderId="4" xfId="3" applyNumberFormat="1" applyFont="1" applyFill="1" applyBorder="1" applyAlignment="1">
      <alignment horizontal="center" vertical="center"/>
    </xf>
    <xf numFmtId="1" fontId="8" fillId="5" borderId="4" xfId="3" applyNumberFormat="1" applyFont="1" applyFill="1" applyBorder="1" applyAlignment="1">
      <alignment vertical="center"/>
    </xf>
    <xf numFmtId="165" fontId="8" fillId="5" borderId="4" xfId="1" applyNumberFormat="1" applyFont="1" applyFill="1" applyBorder="1" applyAlignment="1">
      <alignment vertical="center"/>
    </xf>
    <xf numFmtId="165" fontId="8" fillId="5" borderId="4" xfId="4" applyNumberFormat="1" applyFont="1" applyFill="1" applyBorder="1" applyAlignment="1">
      <alignment vertical="center"/>
    </xf>
    <xf numFmtId="42" fontId="9" fillId="5" borderId="4" xfId="4" applyFont="1" applyFill="1" applyBorder="1" applyAlignment="1">
      <alignment vertical="center"/>
    </xf>
    <xf numFmtId="43" fontId="8" fillId="6" borderId="4" xfId="4" applyNumberFormat="1" applyFont="1" applyFill="1" applyBorder="1" applyAlignment="1">
      <alignment vertical="center"/>
    </xf>
    <xf numFmtId="42" fontId="8" fillId="6" borderId="4" xfId="3" applyNumberFormat="1" applyFont="1" applyFill="1" applyBorder="1" applyAlignment="1">
      <alignment horizontal="center" vertical="center"/>
    </xf>
    <xf numFmtId="42" fontId="8" fillId="7" borderId="4" xfId="4" applyFont="1" applyFill="1" applyBorder="1" applyAlignment="1">
      <alignment vertical="center" wrapText="1"/>
    </xf>
    <xf numFmtId="3" fontId="4" fillId="7" borderId="0" xfId="0" applyNumberFormat="1" applyFont="1" applyFill="1" applyAlignment="1">
      <alignment vertical="center"/>
    </xf>
    <xf numFmtId="3" fontId="19" fillId="0" borderId="0" xfId="0" applyNumberFormat="1" applyFont="1" applyAlignment="1">
      <alignment vertical="center"/>
    </xf>
    <xf numFmtId="43" fontId="5" fillId="0" borderId="4" xfId="1" applyFont="1" applyFill="1" applyBorder="1" applyAlignment="1">
      <alignment vertical="center"/>
    </xf>
    <xf numFmtId="42" fontId="5" fillId="0" borderId="4" xfId="4" applyFont="1" applyFill="1" applyBorder="1" applyAlignment="1">
      <alignment vertical="center"/>
    </xf>
    <xf numFmtId="12" fontId="8" fillId="6" borderId="4" xfId="3" applyNumberFormat="1" applyFont="1" applyFill="1" applyBorder="1" applyAlignment="1">
      <alignment vertical="center"/>
    </xf>
    <xf numFmtId="165" fontId="8" fillId="6" borderId="4" xfId="4" applyNumberFormat="1" applyFont="1" applyFill="1" applyBorder="1" applyAlignment="1">
      <alignment vertical="center"/>
    </xf>
    <xf numFmtId="3" fontId="8" fillId="6" borderId="4" xfId="0" applyNumberFormat="1" applyFont="1" applyFill="1" applyBorder="1" applyAlignment="1">
      <alignment horizontal="justify" vertical="center" wrapText="1"/>
    </xf>
    <xf numFmtId="42" fontId="8" fillId="7" borderId="4" xfId="4" applyFont="1" applyFill="1" applyBorder="1" applyAlignment="1">
      <alignment vertical="center"/>
    </xf>
    <xf numFmtId="42" fontId="8" fillId="0" borderId="4" xfId="3" applyNumberFormat="1" applyFont="1" applyFill="1" applyBorder="1" applyAlignment="1">
      <alignment horizontal="center" vertical="center"/>
    </xf>
    <xf numFmtId="165" fontId="8" fillId="0" borderId="4" xfId="4" applyNumberFormat="1" applyFont="1" applyFill="1" applyBorder="1" applyAlignment="1">
      <alignment vertical="center"/>
    </xf>
    <xf numFmtId="42" fontId="9" fillId="0" borderId="4" xfId="4" applyFont="1" applyFill="1" applyBorder="1" applyAlignment="1">
      <alignment vertical="center"/>
    </xf>
    <xf numFmtId="42" fontId="9" fillId="6" borderId="4" xfId="4" applyFont="1" applyFill="1" applyBorder="1" applyAlignment="1">
      <alignment vertical="center"/>
    </xf>
    <xf numFmtId="3" fontId="4" fillId="6" borderId="0" xfId="0" applyNumberFormat="1" applyFont="1" applyFill="1" applyAlignment="1">
      <alignment vertical="center"/>
    </xf>
    <xf numFmtId="3" fontId="5" fillId="0" borderId="4" xfId="0" applyNumberFormat="1" applyFont="1" applyBorder="1" applyAlignment="1">
      <alignment horizontal="justify" vertical="center"/>
    </xf>
    <xf numFmtId="42" fontId="8" fillId="7" borderId="4" xfId="4" applyFont="1" applyFill="1" applyBorder="1" applyAlignment="1">
      <alignment horizontal="center" vertical="center"/>
    </xf>
    <xf numFmtId="165" fontId="8" fillId="3" borderId="4" xfId="4" applyNumberFormat="1" applyFont="1" applyFill="1" applyBorder="1" applyAlignment="1">
      <alignment vertical="center"/>
    </xf>
    <xf numFmtId="42" fontId="9" fillId="3" borderId="4" xfId="4" applyFont="1" applyFill="1" applyBorder="1" applyAlignment="1">
      <alignment vertical="center"/>
    </xf>
    <xf numFmtId="3" fontId="4" fillId="3" borderId="0" xfId="0" applyNumberFormat="1" applyFont="1" applyFill="1" applyAlignment="1">
      <alignment vertical="center"/>
    </xf>
    <xf numFmtId="42" fontId="10" fillId="7" borderId="4" xfId="3" applyNumberFormat="1" applyFont="1" applyFill="1" applyBorder="1" applyAlignment="1">
      <alignment horizontal="center" vertical="center"/>
    </xf>
    <xf numFmtId="1" fontId="8" fillId="6" borderId="4" xfId="3" applyNumberFormat="1" applyFont="1" applyFill="1" applyBorder="1" applyAlignment="1">
      <alignment vertical="center"/>
    </xf>
    <xf numFmtId="1" fontId="10" fillId="6" borderId="10" xfId="0" applyNumberFormat="1" applyFont="1" applyFill="1" applyBorder="1" applyAlignment="1">
      <alignment horizontal="center" vertical="center"/>
    </xf>
    <xf numFmtId="42" fontId="8" fillId="6" borderId="4" xfId="4" applyFont="1" applyFill="1" applyBorder="1" applyAlignment="1">
      <alignment horizontal="center" vertical="center" wrapText="1"/>
    </xf>
    <xf numFmtId="42" fontId="8" fillId="7" borderId="4" xfId="4" applyFont="1" applyFill="1" applyBorder="1" applyAlignment="1">
      <alignment horizontal="center" vertical="center" wrapText="1"/>
    </xf>
    <xf numFmtId="1" fontId="8" fillId="3" borderId="4" xfId="0" applyNumberFormat="1" applyFont="1" applyFill="1" applyBorder="1" applyAlignment="1">
      <alignment horizontal="center" vertical="center"/>
    </xf>
    <xf numFmtId="3" fontId="19" fillId="7" borderId="0" xfId="0" applyNumberFormat="1" applyFont="1" applyFill="1" applyAlignment="1">
      <alignment vertical="center"/>
    </xf>
    <xf numFmtId="3" fontId="19" fillId="6" borderId="0" xfId="0" applyNumberFormat="1" applyFont="1" applyFill="1" applyAlignment="1">
      <alignment vertical="center"/>
    </xf>
    <xf numFmtId="42" fontId="14" fillId="6" borderId="4" xfId="4" applyFont="1" applyFill="1" applyBorder="1" applyAlignment="1">
      <alignment vertical="center"/>
    </xf>
    <xf numFmtId="43" fontId="8" fillId="7" borderId="4" xfId="4" applyNumberFormat="1" applyFont="1" applyFill="1" applyBorder="1" applyAlignment="1">
      <alignment vertical="center"/>
    </xf>
    <xf numFmtId="0" fontId="18" fillId="7" borderId="4" xfId="0" applyFont="1" applyFill="1" applyBorder="1" applyAlignment="1">
      <alignment vertical="center"/>
    </xf>
    <xf numFmtId="0" fontId="18" fillId="6" borderId="4" xfId="0" applyFont="1" applyFill="1" applyBorder="1" applyAlignment="1">
      <alignment vertical="center"/>
    </xf>
    <xf numFmtId="0" fontId="8" fillId="6" borderId="4" xfId="6" applyFont="1" applyFill="1" applyBorder="1" applyAlignment="1">
      <alignment horizontal="left" vertical="center"/>
    </xf>
    <xf numFmtId="43" fontId="5" fillId="6" borderId="4" xfId="1" applyFont="1" applyFill="1" applyBorder="1" applyAlignment="1">
      <alignment horizontal="center" vertical="center"/>
    </xf>
    <xf numFmtId="166" fontId="5" fillId="6" borderId="4" xfId="0" applyNumberFormat="1" applyFont="1" applyFill="1" applyBorder="1" applyAlignment="1">
      <alignment vertical="center" wrapText="1"/>
    </xf>
    <xf numFmtId="1" fontId="5" fillId="6" borderId="4" xfId="3" applyNumberFormat="1" applyFont="1" applyFill="1" applyBorder="1" applyAlignment="1">
      <alignment horizontal="center" vertical="center"/>
    </xf>
    <xf numFmtId="43" fontId="5" fillId="6" borderId="4" xfId="0" applyNumberFormat="1" applyFont="1" applyFill="1" applyBorder="1" applyAlignment="1">
      <alignment vertical="center"/>
    </xf>
    <xf numFmtId="43" fontId="5" fillId="6" borderId="12" xfId="0" applyNumberFormat="1" applyFont="1" applyFill="1" applyBorder="1" applyAlignment="1">
      <alignment vertical="center"/>
    </xf>
    <xf numFmtId="42" fontId="8" fillId="6" borderId="4" xfId="3" applyNumberFormat="1" applyFont="1" applyFill="1" applyBorder="1" applyAlignment="1">
      <alignment horizontal="left" vertical="center"/>
    </xf>
    <xf numFmtId="3" fontId="12" fillId="0" borderId="0" xfId="0" applyNumberFormat="1" applyFont="1" applyAlignment="1">
      <alignment vertical="center"/>
    </xf>
    <xf numFmtId="42" fontId="8" fillId="6" borderId="4" xfId="4" applyFont="1" applyFill="1" applyBorder="1" applyAlignment="1">
      <alignment horizontal="center" vertical="center"/>
    </xf>
    <xf numFmtId="3" fontId="8" fillId="6" borderId="10" xfId="0" applyNumberFormat="1" applyFont="1" applyFill="1" applyBorder="1" applyAlignment="1">
      <alignment vertical="center" wrapText="1"/>
    </xf>
    <xf numFmtId="3" fontId="3" fillId="8" borderId="4" xfId="0" applyNumberFormat="1" applyFont="1" applyFill="1" applyBorder="1" applyAlignment="1">
      <alignment horizontal="justify" vertical="center"/>
    </xf>
    <xf numFmtId="1" fontId="8" fillId="8" borderId="4" xfId="0" applyNumberFormat="1" applyFont="1" applyFill="1" applyBorder="1" applyAlignment="1">
      <alignment horizontal="center" vertical="center"/>
    </xf>
    <xf numFmtId="1" fontId="8" fillId="8" borderId="4" xfId="0" applyNumberFormat="1" applyFont="1" applyFill="1" applyBorder="1" applyAlignment="1">
      <alignment horizontal="center" vertical="center" wrapText="1"/>
    </xf>
    <xf numFmtId="43" fontId="5" fillId="8" borderId="4" xfId="1" applyFont="1" applyFill="1" applyBorder="1" applyAlignment="1">
      <alignment vertical="center"/>
    </xf>
    <xf numFmtId="3" fontId="4" fillId="0" borderId="4" xfId="0" applyNumberFormat="1" applyFont="1" applyBorder="1" applyAlignment="1">
      <alignment horizontal="justify" vertical="center"/>
    </xf>
    <xf numFmtId="1" fontId="4" fillId="0" borderId="4" xfId="0" applyNumberFormat="1" applyFont="1" applyBorder="1" applyAlignment="1">
      <alignment horizontal="center" vertical="center"/>
    </xf>
    <xf numFmtId="1" fontId="4" fillId="0" borderId="4" xfId="0" applyNumberFormat="1" applyFont="1" applyBorder="1" applyAlignment="1">
      <alignment horizontal="center" vertical="center" wrapText="1"/>
    </xf>
    <xf numFmtId="43" fontId="21" fillId="0" borderId="4" xfId="1" applyFont="1" applyFill="1" applyBorder="1" applyAlignment="1">
      <alignment vertical="center"/>
    </xf>
    <xf numFmtId="165" fontId="21" fillId="2" borderId="4" xfId="3" applyNumberFormat="1" applyFont="1" applyBorder="1" applyAlignment="1">
      <alignment horizontal="center" vertical="center"/>
    </xf>
    <xf numFmtId="12" fontId="21" fillId="2" borderId="4" xfId="3" applyNumberFormat="1" applyFont="1" applyBorder="1" applyAlignment="1">
      <alignment vertical="center"/>
    </xf>
    <xf numFmtId="165" fontId="21" fillId="0" borderId="4" xfId="4" applyNumberFormat="1" applyFont="1" applyFill="1" applyBorder="1" applyAlignment="1">
      <alignment vertical="center"/>
    </xf>
    <xf numFmtId="43" fontId="22" fillId="0" borderId="4" xfId="1" applyFont="1" applyFill="1" applyBorder="1" applyAlignment="1">
      <alignment vertical="center"/>
    </xf>
    <xf numFmtId="165" fontId="22" fillId="0" borderId="4" xfId="4" applyNumberFormat="1" applyFont="1" applyFill="1" applyBorder="1" applyAlignment="1">
      <alignment vertical="center"/>
    </xf>
    <xf numFmtId="42" fontId="4" fillId="0" borderId="4" xfId="4" applyFont="1" applyFill="1" applyBorder="1" applyAlignment="1">
      <alignment vertical="center"/>
    </xf>
    <xf numFmtId="43" fontId="23" fillId="0" borderId="4" xfId="1" applyFont="1" applyFill="1" applyBorder="1" applyAlignment="1">
      <alignment vertical="center"/>
    </xf>
    <xf numFmtId="42" fontId="23" fillId="2" borderId="4" xfId="3" applyNumberFormat="1" applyFont="1" applyBorder="1" applyAlignment="1">
      <alignment horizontal="center" vertical="center"/>
    </xf>
    <xf numFmtId="12" fontId="23" fillId="2" borderId="4" xfId="3" applyNumberFormat="1" applyFont="1" applyBorder="1" applyAlignment="1">
      <alignment vertical="center"/>
    </xf>
    <xf numFmtId="42" fontId="23" fillId="0" borderId="4" xfId="4" applyFont="1" applyFill="1" applyBorder="1" applyAlignment="1">
      <alignment vertical="center"/>
    </xf>
    <xf numFmtId="43" fontId="21" fillId="7" borderId="4" xfId="1" applyFont="1" applyFill="1" applyBorder="1" applyAlignment="1">
      <alignment vertical="center"/>
    </xf>
    <xf numFmtId="43" fontId="4" fillId="0" borderId="4" xfId="1" applyFont="1" applyFill="1" applyBorder="1" applyAlignment="1">
      <alignment vertical="center"/>
    </xf>
    <xf numFmtId="165" fontId="4" fillId="0" borderId="4" xfId="4" applyNumberFormat="1" applyFont="1" applyFill="1" applyBorder="1" applyAlignment="1">
      <alignment vertical="center"/>
    </xf>
    <xf numFmtId="43" fontId="23" fillId="7" borderId="4" xfId="1" applyFont="1" applyFill="1" applyBorder="1" applyAlignment="1">
      <alignment vertical="center"/>
    </xf>
    <xf numFmtId="3" fontId="4" fillId="0" borderId="4" xfId="0" applyNumberFormat="1" applyFont="1" applyBorder="1" applyAlignment="1">
      <alignment horizontal="justify" vertical="center" wrapText="1"/>
    </xf>
    <xf numFmtId="42" fontId="23" fillId="9" borderId="4" xfId="4" applyFont="1" applyFill="1" applyBorder="1" applyAlignment="1">
      <alignment vertical="center"/>
    </xf>
    <xf numFmtId="43" fontId="23" fillId="9" borderId="4" xfId="1" applyFont="1" applyFill="1" applyBorder="1" applyAlignment="1">
      <alignment vertical="center"/>
    </xf>
    <xf numFmtId="3" fontId="19" fillId="0" borderId="4" xfId="0" applyNumberFormat="1" applyFont="1" applyBorder="1" applyAlignment="1">
      <alignment horizontal="justify" vertical="center"/>
    </xf>
    <xf numFmtId="43" fontId="23" fillId="0" borderId="4" xfId="1" applyFont="1" applyBorder="1" applyAlignment="1">
      <alignment vertical="center"/>
    </xf>
    <xf numFmtId="3" fontId="4" fillId="0" borderId="11" xfId="0" applyNumberFormat="1" applyFont="1" applyBorder="1" applyAlignment="1">
      <alignment horizontal="justify" vertical="center"/>
    </xf>
    <xf numFmtId="1" fontId="4" fillId="0" borderId="11" xfId="0" applyNumberFormat="1" applyFont="1" applyBorder="1" applyAlignment="1">
      <alignment horizontal="center" vertical="center"/>
    </xf>
    <xf numFmtId="1" fontId="4" fillId="0" borderId="11" xfId="0" applyNumberFormat="1" applyFont="1" applyBorder="1" applyAlignment="1">
      <alignment horizontal="center" vertical="center" wrapText="1"/>
    </xf>
    <xf numFmtId="43" fontId="4" fillId="0" borderId="11" xfId="1" applyFont="1" applyFill="1" applyBorder="1" applyAlignment="1">
      <alignment vertical="center"/>
    </xf>
    <xf numFmtId="42" fontId="4" fillId="2" borderId="14" xfId="3" applyNumberFormat="1" applyFont="1" applyBorder="1" applyAlignment="1">
      <alignment horizontal="center" vertical="center"/>
    </xf>
    <xf numFmtId="12" fontId="4" fillId="2" borderId="0" xfId="3" applyNumberFormat="1" applyFont="1" applyBorder="1" applyAlignment="1">
      <alignment vertical="center"/>
    </xf>
    <xf numFmtId="42" fontId="4" fillId="0" borderId="11" xfId="4" applyFont="1" applyFill="1" applyBorder="1" applyAlignment="1">
      <alignment vertical="center"/>
    </xf>
    <xf numFmtId="165" fontId="4" fillId="0" borderId="11" xfId="4" applyNumberFormat="1" applyFont="1" applyFill="1" applyBorder="1" applyAlignment="1">
      <alignment vertical="center"/>
    </xf>
    <xf numFmtId="42" fontId="4" fillId="2" borderId="1" xfId="3" applyNumberFormat="1" applyFont="1" applyAlignment="1">
      <alignment horizontal="center" vertical="center"/>
    </xf>
    <xf numFmtId="12" fontId="4" fillId="2" borderId="1" xfId="3" applyNumberFormat="1" applyFont="1" applyAlignment="1">
      <alignment vertical="center"/>
    </xf>
    <xf numFmtId="3" fontId="4" fillId="0" borderId="0" xfId="0" applyNumberFormat="1" applyFont="1" applyAlignment="1">
      <alignment horizontal="center" vertical="center" wrapText="1"/>
    </xf>
    <xf numFmtId="43" fontId="4" fillId="0" borderId="0" xfId="1" applyFont="1" applyFill="1" applyAlignment="1">
      <alignment vertical="center"/>
    </xf>
    <xf numFmtId="42" fontId="4" fillId="0" borderId="0" xfId="4" applyFont="1" applyFill="1" applyAlignment="1">
      <alignment vertical="center"/>
    </xf>
    <xf numFmtId="165" fontId="4" fillId="0" borderId="0" xfId="4" applyNumberFormat="1" applyFont="1" applyFill="1" applyAlignment="1">
      <alignment vertical="center"/>
    </xf>
    <xf numFmtId="42" fontId="4" fillId="0" borderId="1" xfId="3" applyNumberFormat="1" applyFont="1" applyFill="1" applyAlignment="1">
      <alignment horizontal="center" vertical="center"/>
    </xf>
    <xf numFmtId="12" fontId="4" fillId="0" borderId="1" xfId="3" applyNumberFormat="1" applyFont="1" applyFill="1" applyAlignment="1">
      <alignment vertical="center"/>
    </xf>
    <xf numFmtId="43" fontId="5" fillId="0" borderId="0" xfId="1" applyFont="1" applyFill="1" applyBorder="1" applyAlignment="1">
      <alignment vertical="center"/>
    </xf>
    <xf numFmtId="3" fontId="24" fillId="0" borderId="0" xfId="0" applyNumberFormat="1" applyFont="1" applyAlignment="1">
      <alignment horizontal="center" vertical="center"/>
    </xf>
    <xf numFmtId="1" fontId="4" fillId="0" borderId="0" xfId="0" applyNumberFormat="1" applyFont="1" applyAlignment="1">
      <alignment horizontal="center" vertical="center" wrapText="1"/>
    </xf>
    <xf numFmtId="3" fontId="24" fillId="0" borderId="0" xfId="0" applyNumberFormat="1" applyFont="1" applyAlignment="1">
      <alignment horizontal="center" vertical="center" wrapText="1"/>
    </xf>
    <xf numFmtId="43" fontId="5" fillId="0" borderId="0" xfId="1" applyFont="1" applyFill="1" applyBorder="1" applyAlignment="1">
      <alignment horizontal="center" vertical="center"/>
    </xf>
    <xf numFmtId="3" fontId="4" fillId="0" borderId="4" xfId="0" applyNumberFormat="1" applyFont="1" applyBorder="1" applyAlignment="1">
      <alignment vertical="center"/>
    </xf>
    <xf numFmtId="1" fontId="4" fillId="0" borderId="0" xfId="0" applyNumberFormat="1" applyFont="1" applyAlignment="1">
      <alignment vertical="center"/>
    </xf>
    <xf numFmtId="3" fontId="25" fillId="0" borderId="0" xfId="0" applyNumberFormat="1" applyFont="1" applyAlignment="1">
      <alignment horizontal="center" vertical="center" wrapText="1"/>
    </xf>
    <xf numFmtId="167" fontId="24" fillId="0" borderId="0" xfId="5" applyNumberFormat="1" applyFont="1" applyFill="1" applyAlignment="1">
      <alignment horizontal="right" vertical="center" wrapText="1"/>
    </xf>
    <xf numFmtId="167" fontId="25" fillId="0" borderId="0" xfId="5" applyNumberFormat="1" applyFont="1" applyFill="1" applyBorder="1" applyAlignment="1">
      <alignment horizontal="right" vertical="center"/>
    </xf>
    <xf numFmtId="167" fontId="25" fillId="0" borderId="0" xfId="5" applyNumberFormat="1" applyFont="1" applyFill="1" applyAlignment="1">
      <alignment horizontal="right" vertical="center" wrapText="1"/>
    </xf>
    <xf numFmtId="44" fontId="24" fillId="0" borderId="0" xfId="5" applyFont="1" applyFill="1" applyAlignment="1">
      <alignment horizontal="right" vertical="center" wrapText="1"/>
    </xf>
    <xf numFmtId="44" fontId="25" fillId="0" borderId="0" xfId="5" applyFont="1" applyFill="1" applyBorder="1" applyAlignment="1">
      <alignment horizontal="right" vertical="center"/>
    </xf>
    <xf numFmtId="3" fontId="4" fillId="0" borderId="0" xfId="0" applyNumberFormat="1" applyFont="1" applyAlignment="1">
      <alignment horizontal="right" vertical="center" wrapText="1"/>
    </xf>
    <xf numFmtId="167" fontId="23" fillId="0" borderId="0" xfId="1" applyNumberFormat="1" applyFont="1" applyFill="1" applyAlignment="1">
      <alignment horizontal="right" vertical="center"/>
    </xf>
    <xf numFmtId="3" fontId="4" fillId="0" borderId="0" xfId="0" applyNumberFormat="1" applyFont="1" applyAlignment="1">
      <alignment horizontal="center" vertical="center"/>
    </xf>
    <xf numFmtId="167" fontId="23" fillId="0" borderId="0" xfId="1" applyNumberFormat="1" applyFont="1" applyFill="1" applyAlignment="1">
      <alignment vertical="center"/>
    </xf>
    <xf numFmtId="167" fontId="4" fillId="0" borderId="0" xfId="1" applyNumberFormat="1" applyFont="1" applyFill="1" applyAlignment="1">
      <alignment vertical="center"/>
    </xf>
    <xf numFmtId="3" fontId="9" fillId="0" borderId="0" xfId="0" applyNumberFormat="1" applyFont="1" applyAlignment="1">
      <alignment horizontal="center" vertical="center" wrapText="1"/>
    </xf>
    <xf numFmtId="167" fontId="9" fillId="0" borderId="0" xfId="1" applyNumberFormat="1" applyFont="1" applyFill="1" applyAlignment="1">
      <alignment vertical="center"/>
    </xf>
    <xf numFmtId="43" fontId="9" fillId="0" borderId="0" xfId="1" applyFont="1" applyFill="1" applyAlignment="1">
      <alignment vertical="center"/>
    </xf>
    <xf numFmtId="3" fontId="4" fillId="0" borderId="0" xfId="0" applyNumberFormat="1" applyFont="1" applyAlignment="1">
      <alignment horizontal="justify" vertical="center"/>
    </xf>
    <xf numFmtId="1" fontId="4" fillId="0" borderId="9" xfId="0" applyNumberFormat="1" applyFont="1" applyBorder="1" applyAlignment="1">
      <alignment vertical="center"/>
    </xf>
    <xf numFmtId="43" fontId="4" fillId="0" borderId="0" xfId="1" applyFont="1" applyAlignment="1">
      <alignment vertical="center"/>
    </xf>
    <xf numFmtId="42" fontId="4" fillId="0" borderId="0" xfId="4" applyFont="1" applyAlignment="1">
      <alignment vertical="center"/>
    </xf>
    <xf numFmtId="165" fontId="4" fillId="0" borderId="0" xfId="4" applyNumberFormat="1" applyFont="1" applyAlignment="1">
      <alignment vertical="center"/>
    </xf>
    <xf numFmtId="3" fontId="8" fillId="6" borderId="10" xfId="0" applyNumberFormat="1" applyFont="1" applyFill="1" applyBorder="1" applyAlignment="1">
      <alignment horizontal="left" vertical="center" wrapText="1"/>
    </xf>
    <xf numFmtId="1" fontId="8" fillId="6" borderId="10" xfId="0" applyNumberFormat="1" applyFont="1" applyFill="1" applyBorder="1" applyAlignment="1">
      <alignment horizontal="center" vertical="center" wrapText="1"/>
    </xf>
    <xf numFmtId="43" fontId="8" fillId="6" borderId="10" xfId="1" applyFont="1" applyFill="1" applyBorder="1" applyAlignment="1">
      <alignment horizontal="center" vertical="center"/>
    </xf>
    <xf numFmtId="0" fontId="8" fillId="6" borderId="10" xfId="0" applyFont="1" applyFill="1" applyBorder="1" applyAlignment="1">
      <alignment horizontal="left" vertical="center" wrapText="1"/>
    </xf>
    <xf numFmtId="3" fontId="14" fillId="6" borderId="10" xfId="0" applyNumberFormat="1" applyFont="1" applyFill="1" applyBorder="1" applyAlignment="1">
      <alignment horizontal="center" vertical="center" wrapText="1"/>
    </xf>
    <xf numFmtId="1" fontId="14" fillId="6" borderId="10" xfId="0" applyNumberFormat="1" applyFont="1" applyFill="1" applyBorder="1" applyAlignment="1">
      <alignment horizontal="center" vertical="center" wrapText="1"/>
    </xf>
    <xf numFmtId="1" fontId="15" fillId="6" borderId="10" xfId="0" applyNumberFormat="1" applyFont="1" applyFill="1" applyBorder="1" applyAlignment="1">
      <alignment horizontal="center" vertical="center" wrapText="1"/>
    </xf>
    <xf numFmtId="1" fontId="8" fillId="6" borderId="10" xfId="0" applyNumberFormat="1" applyFont="1" applyFill="1" applyBorder="1" applyAlignment="1">
      <alignment horizontal="center" vertical="center"/>
    </xf>
    <xf numFmtId="43" fontId="8" fillId="6" borderId="4" xfId="1" applyFont="1" applyFill="1" applyBorder="1" applyAlignment="1">
      <alignment horizontal="center" vertical="center"/>
    </xf>
    <xf numFmtId="42" fontId="8" fillId="6" borderId="10" xfId="4" applyFont="1" applyFill="1" applyBorder="1" applyAlignment="1">
      <alignment horizontal="center" vertical="center" wrapText="1"/>
    </xf>
    <xf numFmtId="3" fontId="15" fillId="6" borderId="10" xfId="0" applyNumberFormat="1" applyFont="1" applyFill="1" applyBorder="1" applyAlignment="1">
      <alignment horizontal="left" vertical="center" wrapText="1"/>
    </xf>
    <xf numFmtId="1" fontId="17" fillId="6" borderId="10" xfId="0" applyNumberFormat="1" applyFont="1" applyFill="1" applyBorder="1" applyAlignment="1">
      <alignment horizontal="center" vertical="center"/>
    </xf>
    <xf numFmtId="43" fontId="11" fillId="6" borderId="10" xfId="1" applyFont="1" applyFill="1" applyBorder="1" applyAlignment="1">
      <alignment horizontal="center" vertical="center"/>
    </xf>
    <xf numFmtId="165" fontId="8" fillId="6" borderId="10" xfId="1" applyNumberFormat="1" applyFont="1" applyFill="1" applyBorder="1" applyAlignment="1">
      <alignment horizontal="center" vertical="center"/>
    </xf>
    <xf numFmtId="1" fontId="16" fillId="6" borderId="10" xfId="0" applyNumberFormat="1" applyFont="1" applyFill="1" applyBorder="1" applyAlignment="1">
      <alignment horizontal="center" vertical="center" wrapText="1"/>
    </xf>
    <xf numFmtId="1" fontId="17" fillId="6" borderId="10" xfId="0" applyNumberFormat="1" applyFont="1" applyFill="1" applyBorder="1" applyAlignment="1">
      <alignment horizontal="center" vertical="center" wrapText="1"/>
    </xf>
    <xf numFmtId="43" fontId="8" fillId="0" borderId="4" xfId="0" applyNumberFormat="1" applyFont="1" applyBorder="1" applyAlignment="1">
      <alignment horizontal="center" vertical="center"/>
    </xf>
    <xf numFmtId="3" fontId="15" fillId="6" borderId="13" xfId="0" applyNumberFormat="1" applyFont="1" applyFill="1" applyBorder="1" applyAlignment="1">
      <alignment horizontal="left" vertical="center" wrapText="1"/>
    </xf>
    <xf numFmtId="43" fontId="10" fillId="0" borderId="10" xfId="0" applyNumberFormat="1" applyFont="1" applyBorder="1" applyAlignment="1">
      <alignment horizontal="center" vertical="center"/>
    </xf>
    <xf numFmtId="43" fontId="8" fillId="6" borderId="10" xfId="1" applyFont="1" applyFill="1" applyBorder="1" applyAlignment="1">
      <alignment horizontal="center" vertical="center" wrapText="1"/>
    </xf>
    <xf numFmtId="3" fontId="5" fillId="3" borderId="4" xfId="0" applyNumberFormat="1" applyFont="1" applyFill="1" applyBorder="1" applyAlignment="1">
      <alignment horizontal="justify" vertical="center" wrapText="1"/>
    </xf>
    <xf numFmtId="3" fontId="5" fillId="5" borderId="4" xfId="0" applyNumberFormat="1" applyFont="1" applyFill="1" applyBorder="1" applyAlignment="1">
      <alignment horizontal="justify" vertical="center" wrapText="1"/>
    </xf>
    <xf numFmtId="3" fontId="5" fillId="4" borderId="4" xfId="0" applyNumberFormat="1" applyFont="1" applyFill="1" applyBorder="1" applyAlignment="1">
      <alignment horizontal="justify" vertical="center" wrapText="1"/>
    </xf>
    <xf numFmtId="3" fontId="30" fillId="5" borderId="4" xfId="0" applyNumberFormat="1" applyFont="1" applyFill="1" applyBorder="1" applyAlignment="1">
      <alignment horizontal="justify" vertical="center" wrapText="1"/>
    </xf>
    <xf numFmtId="1" fontId="10" fillId="6" borderId="4" xfId="3" applyNumberFormat="1" applyFont="1" applyFill="1" applyBorder="1" applyAlignment="1">
      <alignment vertical="center"/>
    </xf>
    <xf numFmtId="165" fontId="11" fillId="6" borderId="4" xfId="4" applyNumberFormat="1" applyFont="1" applyFill="1" applyBorder="1" applyAlignment="1">
      <alignment vertical="center"/>
    </xf>
    <xf numFmtId="3" fontId="12" fillId="10" borderId="0" xfId="0" applyNumberFormat="1" applyFont="1" applyFill="1" applyAlignment="1">
      <alignment vertical="center"/>
    </xf>
    <xf numFmtId="3" fontId="8" fillId="10" borderId="10" xfId="0" applyNumberFormat="1" applyFont="1" applyFill="1" applyBorder="1" applyAlignment="1">
      <alignment horizontal="left" vertical="center" wrapText="1"/>
    </xf>
    <xf numFmtId="1" fontId="10" fillId="10" borderId="10" xfId="0" applyNumberFormat="1" applyFont="1" applyFill="1" applyBorder="1" applyAlignment="1">
      <alignment horizontal="center" vertical="center"/>
    </xf>
    <xf numFmtId="1" fontId="8" fillId="10" borderId="10" xfId="0" applyNumberFormat="1" applyFont="1" applyFill="1" applyBorder="1" applyAlignment="1">
      <alignment horizontal="center" vertical="center" wrapText="1"/>
    </xf>
    <xf numFmtId="43" fontId="8" fillId="10" borderId="4" xfId="1" applyFont="1" applyFill="1" applyBorder="1" applyAlignment="1">
      <alignment vertical="center"/>
    </xf>
    <xf numFmtId="42" fontId="8" fillId="10" borderId="4" xfId="3" applyNumberFormat="1" applyFont="1" applyFill="1" applyBorder="1" applyAlignment="1">
      <alignment horizontal="center" vertical="center"/>
    </xf>
    <xf numFmtId="1" fontId="10" fillId="10" borderId="4" xfId="3" applyNumberFormat="1" applyFont="1" applyFill="1" applyBorder="1" applyAlignment="1">
      <alignment vertical="center"/>
    </xf>
    <xf numFmtId="42" fontId="8" fillId="10" borderId="4" xfId="4" applyFont="1" applyFill="1" applyBorder="1" applyAlignment="1">
      <alignment horizontal="center" vertical="center" wrapText="1"/>
    </xf>
    <xf numFmtId="43" fontId="8" fillId="10" borderId="10" xfId="1" applyFont="1" applyFill="1" applyBorder="1" applyAlignment="1">
      <alignment horizontal="center" vertical="center"/>
    </xf>
    <xf numFmtId="42" fontId="10" fillId="10" borderId="4" xfId="4" applyFont="1" applyFill="1" applyBorder="1" applyAlignment="1">
      <alignment vertical="center"/>
    </xf>
    <xf numFmtId="42" fontId="13" fillId="10" borderId="4" xfId="4" applyFont="1" applyFill="1" applyBorder="1" applyAlignment="1">
      <alignment vertical="center"/>
    </xf>
    <xf numFmtId="42" fontId="10" fillId="10" borderId="4" xfId="4" applyFont="1" applyFill="1" applyBorder="1" applyAlignment="1">
      <alignment horizontal="center" vertical="center" wrapText="1"/>
    </xf>
    <xf numFmtId="0" fontId="32" fillId="0" borderId="0" xfId="12" applyFont="1">
      <alignment vertical="top"/>
    </xf>
    <xf numFmtId="0" fontId="31" fillId="0" borderId="0" xfId="12">
      <alignment vertical="top"/>
    </xf>
    <xf numFmtId="39" fontId="32" fillId="0" borderId="0" xfId="12" applyNumberFormat="1" applyFont="1">
      <alignment vertical="top"/>
    </xf>
    <xf numFmtId="41" fontId="0" fillId="0" borderId="0" xfId="13" applyFont="1">
      <alignment vertical="top"/>
    </xf>
    <xf numFmtId="39" fontId="31" fillId="0" borderId="0" xfId="12" applyNumberFormat="1">
      <alignment vertical="top"/>
    </xf>
    <xf numFmtId="0" fontId="31" fillId="7" borderId="0" xfId="12" applyFill="1">
      <alignment vertical="top"/>
    </xf>
    <xf numFmtId="39" fontId="31" fillId="7" borderId="0" xfId="12" applyNumberFormat="1" applyFill="1">
      <alignment vertical="top"/>
    </xf>
    <xf numFmtId="0" fontId="32" fillId="0" borderId="0" xfId="12" applyFont="1" applyAlignment="1">
      <alignment horizontal="center" vertical="center"/>
    </xf>
    <xf numFmtId="0" fontId="32" fillId="0" borderId="0" xfId="12" applyFont="1" applyAlignment="1">
      <alignment horizontal="center" vertical="center" wrapText="1"/>
    </xf>
    <xf numFmtId="0" fontId="31" fillId="0" borderId="0" xfId="12" applyAlignment="1">
      <alignment horizontal="center" vertical="center"/>
    </xf>
    <xf numFmtId="0" fontId="32" fillId="0" borderId="0" xfId="12" applyFont="1" applyAlignment="1">
      <alignment vertical="top" wrapText="1"/>
    </xf>
    <xf numFmtId="0" fontId="31" fillId="0" borderId="0" xfId="12" applyAlignment="1">
      <alignment vertical="top" wrapText="1"/>
    </xf>
    <xf numFmtId="3" fontId="5" fillId="4" borderId="4" xfId="0" applyNumberFormat="1" applyFont="1" applyFill="1" applyBorder="1" applyAlignment="1">
      <alignment horizontal="justify" vertical="top" wrapText="1"/>
    </xf>
    <xf numFmtId="1" fontId="5" fillId="5" borderId="4" xfId="0" applyNumberFormat="1" applyFont="1" applyFill="1" applyBorder="1" applyAlignment="1">
      <alignment vertical="top" wrapText="1"/>
    </xf>
    <xf numFmtId="42" fontId="8" fillId="6" borderId="4" xfId="11" applyFont="1" applyFill="1" applyBorder="1" applyAlignment="1">
      <alignment vertical="center"/>
    </xf>
    <xf numFmtId="0" fontId="33" fillId="0" borderId="0" xfId="12" applyFont="1" applyAlignment="1">
      <alignment vertical="top" wrapText="1"/>
    </xf>
    <xf numFmtId="0" fontId="33" fillId="0" borderId="0" xfId="12" applyFont="1">
      <alignment vertical="top"/>
    </xf>
    <xf numFmtId="0" fontId="33" fillId="0" borderId="0" xfId="14" applyAlignment="1">
      <alignment vertical="center"/>
    </xf>
    <xf numFmtId="0" fontId="33" fillId="0" borderId="0" xfId="14" applyAlignment="1">
      <alignment vertical="center" wrapText="1"/>
    </xf>
    <xf numFmtId="39" fontId="33" fillId="0" borderId="0" xfId="14" applyNumberFormat="1" applyAlignment="1">
      <alignment vertical="center"/>
    </xf>
    <xf numFmtId="39" fontId="32" fillId="0" borderId="0" xfId="14" applyNumberFormat="1" applyFont="1" applyAlignment="1">
      <alignment vertical="center"/>
    </xf>
    <xf numFmtId="0" fontId="32" fillId="0" borderId="0" xfId="14" applyFont="1" applyAlignment="1">
      <alignment vertical="center" wrapText="1"/>
    </xf>
    <xf numFmtId="0" fontId="32" fillId="0" borderId="0" xfId="14" applyFont="1" applyAlignment="1">
      <alignment vertical="center"/>
    </xf>
    <xf numFmtId="39" fontId="33" fillId="7" borderId="0" xfId="14" applyNumberFormat="1" applyFill="1" applyAlignment="1">
      <alignment vertical="center"/>
    </xf>
    <xf numFmtId="0" fontId="33" fillId="7" borderId="0" xfId="14" applyFill="1" applyAlignment="1">
      <alignment vertical="center" wrapText="1"/>
    </xf>
    <xf numFmtId="0" fontId="33" fillId="7" borderId="0" xfId="14" applyFill="1" applyAlignment="1">
      <alignment vertical="center"/>
    </xf>
    <xf numFmtId="39" fontId="33" fillId="6" borderId="0" xfId="14" applyNumberFormat="1" applyFill="1" applyAlignment="1">
      <alignment vertical="center"/>
    </xf>
    <xf numFmtId="0" fontId="33" fillId="6" borderId="0" xfId="14" applyFill="1" applyAlignment="1">
      <alignment vertical="center" wrapText="1"/>
    </xf>
    <xf numFmtId="0" fontId="33" fillId="6" borderId="0" xfId="14" applyFill="1" applyAlignment="1">
      <alignment vertical="center"/>
    </xf>
    <xf numFmtId="0" fontId="33" fillId="0" borderId="0" xfId="14" applyAlignment="1">
      <alignment horizontal="center" vertical="center"/>
    </xf>
    <xf numFmtId="0" fontId="32" fillId="0" borderId="0" xfId="14" applyFont="1" applyAlignment="1">
      <alignment horizontal="center" vertical="center"/>
    </xf>
    <xf numFmtId="0" fontId="32" fillId="0" borderId="0" xfId="14" applyFont="1" applyAlignment="1">
      <alignment horizontal="center" vertical="center" wrapText="1"/>
    </xf>
    <xf numFmtId="3" fontId="4" fillId="11" borderId="0" xfId="0" applyNumberFormat="1" applyFont="1" applyFill="1" applyAlignment="1">
      <alignment vertical="center"/>
    </xf>
    <xf numFmtId="3" fontId="5" fillId="11" borderId="4" xfId="0" applyNumberFormat="1" applyFont="1" applyFill="1" applyBorder="1" applyAlignment="1">
      <alignment vertical="center" wrapText="1"/>
    </xf>
    <xf numFmtId="1" fontId="8" fillId="11" borderId="4" xfId="0" applyNumberFormat="1" applyFont="1" applyFill="1" applyBorder="1" applyAlignment="1">
      <alignment vertical="center"/>
    </xf>
    <xf numFmtId="1" fontId="8" fillId="11" borderId="4" xfId="0" applyNumberFormat="1" applyFont="1" applyFill="1" applyBorder="1" applyAlignment="1">
      <alignment horizontal="center" vertical="center" wrapText="1"/>
    </xf>
    <xf numFmtId="43" fontId="8" fillId="11" borderId="4" xfId="1" applyFont="1" applyFill="1" applyBorder="1" applyAlignment="1">
      <alignment vertical="center"/>
    </xf>
    <xf numFmtId="12" fontId="8" fillId="11" borderId="4" xfId="1" applyNumberFormat="1" applyFont="1" applyFill="1" applyBorder="1" applyAlignment="1">
      <alignment vertical="center"/>
    </xf>
    <xf numFmtId="42" fontId="8" fillId="11" borderId="4" xfId="4" applyFont="1" applyFill="1" applyBorder="1" applyAlignment="1">
      <alignment vertical="center"/>
    </xf>
    <xf numFmtId="165" fontId="8" fillId="11" borderId="4" xfId="4" applyNumberFormat="1" applyFont="1" applyFill="1" applyBorder="1" applyAlignment="1">
      <alignment vertical="center"/>
    </xf>
    <xf numFmtId="42" fontId="9" fillId="11" borderId="4" xfId="4" applyFont="1" applyFill="1" applyBorder="1" applyAlignment="1">
      <alignment vertical="center"/>
    </xf>
    <xf numFmtId="1" fontId="8" fillId="6" borderId="4" xfId="0" applyNumberFormat="1" applyFont="1" applyFill="1" applyBorder="1" applyAlignment="1">
      <alignment horizontal="center" vertical="center"/>
    </xf>
    <xf numFmtId="1" fontId="11" fillId="6" borderId="4" xfId="2" applyNumberFormat="1" applyFont="1" applyFill="1" applyBorder="1" applyAlignment="1">
      <alignment horizontal="center" vertical="center"/>
    </xf>
    <xf numFmtId="12" fontId="5" fillId="3" borderId="4" xfId="3" applyNumberFormat="1" applyFont="1" applyFill="1" applyBorder="1" applyAlignment="1">
      <alignment horizontal="center" vertical="center" wrapText="1"/>
    </xf>
    <xf numFmtId="3" fontId="34" fillId="6" borderId="4" xfId="0" applyNumberFormat="1" applyFont="1" applyFill="1" applyBorder="1" applyAlignment="1">
      <alignment horizontal="center" vertical="center"/>
    </xf>
    <xf numFmtId="1" fontId="11" fillId="6" borderId="4" xfId="1" applyNumberFormat="1" applyFont="1" applyFill="1" applyBorder="1" applyAlignment="1">
      <alignment horizontal="center" vertical="center" wrapText="1"/>
    </xf>
    <xf numFmtId="12" fontId="8" fillId="5" borderId="4" xfId="1" applyNumberFormat="1" applyFont="1" applyFill="1" applyBorder="1" applyAlignment="1">
      <alignment horizontal="center" vertical="center"/>
    </xf>
    <xf numFmtId="12" fontId="8" fillId="4" borderId="4" xfId="1" applyNumberFormat="1" applyFont="1" applyFill="1" applyBorder="1" applyAlignment="1">
      <alignment horizontal="center" vertical="center"/>
    </xf>
    <xf numFmtId="12" fontId="8" fillId="11" borderId="4" xfId="1" applyNumberFormat="1" applyFont="1" applyFill="1" applyBorder="1" applyAlignment="1">
      <alignment horizontal="center" vertical="center"/>
    </xf>
    <xf numFmtId="12" fontId="8" fillId="3" borderId="4" xfId="1" applyNumberFormat="1" applyFont="1" applyFill="1" applyBorder="1" applyAlignment="1">
      <alignment horizontal="center" vertical="center"/>
    </xf>
    <xf numFmtId="1" fontId="11" fillId="6" borderId="4" xfId="3" applyNumberFormat="1" applyFont="1" applyFill="1" applyBorder="1" applyAlignment="1">
      <alignment horizontal="center" vertical="center"/>
    </xf>
    <xf numFmtId="43" fontId="5" fillId="8" borderId="4" xfId="1" applyFont="1" applyFill="1" applyBorder="1" applyAlignment="1">
      <alignment horizontal="center" vertical="center"/>
    </xf>
    <xf numFmtId="12" fontId="4" fillId="2" borderId="1" xfId="3" applyNumberFormat="1" applyFont="1" applyAlignment="1">
      <alignment horizontal="center" vertical="center"/>
    </xf>
    <xf numFmtId="3" fontId="3" fillId="0" borderId="0" xfId="0" applyNumberFormat="1" applyFont="1" applyAlignment="1">
      <alignment horizontal="center" vertical="center" wrapText="1"/>
    </xf>
    <xf numFmtId="3" fontId="3" fillId="0" borderId="0" xfId="0" applyNumberFormat="1" applyFont="1" applyAlignment="1">
      <alignment horizontal="center" vertical="center"/>
    </xf>
    <xf numFmtId="3" fontId="5" fillId="3" borderId="4" xfId="0" applyNumberFormat="1" applyFont="1" applyFill="1" applyBorder="1" applyAlignment="1">
      <alignment horizontal="center" vertical="center"/>
    </xf>
    <xf numFmtId="1" fontId="5" fillId="3" borderId="4" xfId="0" applyNumberFormat="1" applyFont="1" applyFill="1" applyBorder="1" applyAlignment="1">
      <alignment horizontal="center" vertical="center"/>
    </xf>
    <xf numFmtId="3" fontId="5" fillId="3" borderId="4" xfId="0" applyNumberFormat="1" applyFont="1" applyFill="1" applyBorder="1" applyAlignment="1">
      <alignment horizontal="center" vertical="center" wrapText="1"/>
    </xf>
    <xf numFmtId="42" fontId="5" fillId="3" borderId="5" xfId="4" applyFont="1" applyFill="1" applyBorder="1" applyAlignment="1">
      <alignment horizontal="center" vertical="center" wrapText="1"/>
    </xf>
    <xf numFmtId="42" fontId="5" fillId="3" borderId="6" xfId="4" applyFont="1" applyFill="1" applyBorder="1" applyAlignment="1">
      <alignment horizontal="center" vertical="center" wrapText="1"/>
    </xf>
    <xf numFmtId="42" fontId="5" fillId="3" borderId="7" xfId="4" applyFont="1" applyFill="1" applyBorder="1" applyAlignment="1">
      <alignment horizontal="center" vertical="center" wrapText="1"/>
    </xf>
    <xf numFmtId="42" fontId="5" fillId="3" borderId="4" xfId="4" applyFont="1" applyFill="1" applyBorder="1" applyAlignment="1">
      <alignment horizontal="center" vertical="center" wrapText="1"/>
    </xf>
    <xf numFmtId="43" fontId="5" fillId="3" borderId="4" xfId="1" applyFont="1" applyFill="1" applyBorder="1" applyAlignment="1">
      <alignment horizontal="center" vertical="center" wrapText="1"/>
    </xf>
    <xf numFmtId="165" fontId="5" fillId="3" borderId="4" xfId="4" applyNumberFormat="1" applyFont="1" applyFill="1" applyBorder="1" applyAlignment="1">
      <alignment horizontal="center" vertical="center" wrapText="1"/>
    </xf>
    <xf numFmtId="43" fontId="5" fillId="3" borderId="5" xfId="1" applyFont="1" applyFill="1" applyBorder="1" applyAlignment="1">
      <alignment horizontal="center" vertical="center" wrapText="1"/>
    </xf>
    <xf numFmtId="43" fontId="5" fillId="3" borderId="6" xfId="1" applyFont="1" applyFill="1" applyBorder="1" applyAlignment="1">
      <alignment horizontal="center" vertical="center" wrapText="1"/>
    </xf>
    <xf numFmtId="43" fontId="5" fillId="3" borderId="7" xfId="1" applyFont="1" applyFill="1" applyBorder="1" applyAlignment="1">
      <alignment horizontal="center" vertical="center" wrapText="1"/>
    </xf>
    <xf numFmtId="3" fontId="5" fillId="3" borderId="2" xfId="0" applyNumberFormat="1" applyFont="1" applyFill="1" applyBorder="1" applyAlignment="1">
      <alignment horizontal="center" vertical="center"/>
    </xf>
    <xf numFmtId="3" fontId="5" fillId="3" borderId="8" xfId="0" applyNumberFormat="1" applyFont="1" applyFill="1" applyBorder="1" applyAlignment="1">
      <alignment horizontal="center" vertical="center"/>
    </xf>
    <xf numFmtId="1" fontId="5" fillId="3" borderId="3" xfId="0" applyNumberFormat="1" applyFont="1" applyFill="1" applyBorder="1" applyAlignment="1">
      <alignment horizontal="center" vertical="center"/>
    </xf>
    <xf numFmtId="1" fontId="5" fillId="3" borderId="9" xfId="0" applyNumberFormat="1" applyFont="1" applyFill="1" applyBorder="1" applyAlignment="1">
      <alignment horizontal="center" vertical="center"/>
    </xf>
    <xf numFmtId="42" fontId="6" fillId="3" borderId="4" xfId="4" applyFont="1" applyFill="1" applyBorder="1" applyAlignment="1">
      <alignment horizontal="center" vertical="center" wrapText="1"/>
    </xf>
    <xf numFmtId="3" fontId="4" fillId="0" borderId="3" xfId="0" applyNumberFormat="1" applyFont="1" applyBorder="1" applyAlignment="1">
      <alignment horizontal="center" vertical="center"/>
    </xf>
    <xf numFmtId="44" fontId="11" fillId="6" borderId="4" xfId="15" applyFont="1" applyFill="1" applyBorder="1" applyAlignment="1">
      <alignment vertical="center"/>
    </xf>
    <xf numFmtId="44" fontId="8" fillId="6" borderId="4" xfId="15" applyFont="1" applyFill="1" applyBorder="1" applyAlignment="1">
      <alignment horizontal="center" vertical="center" wrapText="1"/>
    </xf>
    <xf numFmtId="44" fontId="5" fillId="8" borderId="4" xfId="15" applyFont="1" applyFill="1" applyBorder="1" applyAlignment="1">
      <alignment vertical="center"/>
    </xf>
    <xf numFmtId="1" fontId="8" fillId="6" borderId="4" xfId="1" applyNumberFormat="1" applyFont="1" applyFill="1" applyBorder="1" applyAlignment="1">
      <alignment horizontal="center" vertical="center" wrapText="1"/>
    </xf>
  </cellXfs>
  <cellStyles count="16">
    <cellStyle name="Millares" xfId="1" builtinId="3"/>
    <cellStyle name="Millares [0]" xfId="2" builtinId="6"/>
    <cellStyle name="Millares [0] 2" xfId="13" xr:uid="{00000000-0005-0000-0000-000002000000}"/>
    <cellStyle name="Moneda" xfId="15" builtinId="4"/>
    <cellStyle name="Moneda [0]" xfId="11" builtinId="7"/>
    <cellStyle name="Moneda [0] 2" xfId="4" xr:uid="{00000000-0005-0000-0000-000004000000}"/>
    <cellStyle name="Moneda 2" xfId="9" xr:uid="{00000000-0005-0000-0000-000005000000}"/>
    <cellStyle name="Moneda 3" xfId="5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12" xr:uid="{00000000-0005-0000-0000-00000A000000}"/>
    <cellStyle name="Normal 4" xfId="14" xr:uid="{00000000-0005-0000-0000-00000B000000}"/>
    <cellStyle name="Normal 4 2" xfId="6" xr:uid="{00000000-0005-0000-0000-00000C000000}"/>
    <cellStyle name="Notas" xfId="3" builtinId="10"/>
    <cellStyle name="Porcentaje 2" xfId="10" xr:uid="{00000000-0005-0000-0000-00000E000000}"/>
  </cellStyles>
  <dxfs count="5">
    <dxf>
      <font>
        <b/>
        <i val="0"/>
        <color theme="0"/>
      </font>
      <fill>
        <patternFill>
          <bgColor theme="4" tint="-0.499984740745262"/>
        </patternFill>
      </fill>
    </dxf>
    <dxf>
      <font>
        <b/>
        <i val="0"/>
        <color theme="0"/>
      </font>
      <fill>
        <patternFill>
          <bgColor theme="4" tint="-0.24994659260841701"/>
        </patternFill>
      </fill>
    </dxf>
    <dxf>
      <font>
        <b/>
        <i val="0"/>
      </font>
      <fill>
        <patternFill>
          <bgColor theme="4" tint="0.39994506668294322"/>
        </patternFill>
      </fill>
    </dxf>
    <dxf>
      <font>
        <b/>
        <i val="0"/>
      </font>
      <fill>
        <patternFill>
          <bgColor theme="4" tint="0.59996337778862885"/>
        </patternFill>
      </fill>
    </dxf>
    <dxf>
      <font>
        <b/>
        <i val="0"/>
      </font>
      <fill>
        <patternFill>
          <bgColor theme="4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18" Type="http://schemas.openxmlformats.org/officeDocument/2006/relationships/externalLink" Target="externalLinks/externalLink12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externalLink" Target="externalLinks/externalLink1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0.xml"/><Relationship Id="rId20" Type="http://schemas.openxmlformats.org/officeDocument/2006/relationships/externalLink" Target="externalLinks/externalLink1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9.xml"/><Relationship Id="rId23" Type="http://schemas.openxmlformats.org/officeDocument/2006/relationships/sharedStrings" Target="sharedStrings.xml"/><Relationship Id="rId10" Type="http://schemas.openxmlformats.org/officeDocument/2006/relationships/externalLink" Target="externalLinks/externalLink4.xml"/><Relationship Id="rId19" Type="http://schemas.openxmlformats.org/officeDocument/2006/relationships/externalLink" Target="externalLinks/externalLink1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externalLink" Target="externalLinks/externalLink8.xml"/><Relationship Id="rId22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ongenrep.sharepoint.com/Applications/Microsoft%20Excel.app/E:/Users/apple/Dropbox/Proyecto%20presupuesto/Catalogos/Users/apple/Dropbox/Proyecto%20presupuesto/Entregables/Tercer%20entregable/HISTO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ongenrep.sharepoint.com/Applications/Microsoft%20Excel.app/E:/Documents%20and%20Settings/sherreno/Configuraci&#243;n%20local/Archivos%20temporales%20de%20Internet/OLK3/COSTOS%20Y%20RECURSOS%20EDUCACION%20BASICA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ongenrep.sharepoint.com/Applications/Microsoft%20Excel.app/E:/Users/apple/Dropbox/Proyecto%20presupuesto/Catalogos/ITCR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ongenrep.sharepoint.com/Applications/Microsoft%20Excel.app/E:/E/LAR/MEGHA/2005/Plan%20Financiero%202005/BPene27-2000AJUSTE%20IMPO%20DEUDA%20BR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ongenrep.sharepoint.com/Applications/Microsoft%20Excel.app/E:/Users/apple/Dropbox/Proyecto%20presupuesto/Catalogos/Users/apple/Dropbox/Proyecto%20presupuesto/Entregables/Tercer%20entregable/MODCARBO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ongenrep.sharepoint.com/Applications/Microsoft%20Excel.app/E:/STORE%20N%20GO/Presentaci&#243;n%20Presupuesto/MODCAFE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ongenrep.sharepoint.com/Applications/Microsoft%20Excel.app/E:/Users/MI%20EQUIPO/Dropbox/Proyecto%20presupuesto/Catalogos/Gastos%20personales%20y%20generales/mh-snassa01/mhcp$/AGL/bono%202002/analisis%20bon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Cecilia/Dropbox/Planilla%20Excel/Plantillas%20a%20subir%202017/Seguimiento%20de%20trabajos%20en%20Excel_2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Cecilia/Dropbox/Planilla%20Excel/Plantillas%20a%20subir%202017/Ya%20subidas/Seguimiento%20de%20productos%20en%20Alquiler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ongenrep.sharepoint.com/Users/lypoveda/Downloads/Ayuda_CGR_SGR_SEGUNDO_NIVEL_jul_2018%20(11)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susanaordonez\Dropbox\Proyecto%20presupuesto\Catalogos\Users\MI%20EQUIPO\Dropbox\Proyecto%20presupuesto\Catalogos\Gastos%20personales%20y%20generales\Lrhenals\gobierno\Gobierno\Cierre97\OPEF%201997%20Cierre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TEMPORAL\EMPRESTITO\PROYECTO%20DE%20ORDENANZA%20012%20DEL%2027%20DE%20MARZO%202019\amortizacion-con-periodo-de-gracia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PPTO\PPTO%202022\POAI%202022%20-%20CONSOLIDADO17082021%20ppto%202022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hp/Documents/PRESUPUESTO%202022/2022%20PPTO%204%20OCTUBRE/PROY%20PPTO%20HOMOLOGADO%20OCTUBRE%202%20OKKKK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IROS SITUAD.FISCAL- 2000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CN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RBOCOL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UAL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MBI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trucciones"/>
      <sheetName val="Clientes"/>
      <sheetName val="Tipo de Trabajos"/>
      <sheetName val="Trabajos "/>
      <sheetName val="Estado de trabajos"/>
      <sheetName val="Estado de cobranzas"/>
      <sheetName val="#REF"/>
    </sheetNames>
    <sheetDataSet>
      <sheetData sheetId="0"/>
      <sheetData sheetId="1">
        <row r="5">
          <cell r="B5" t="str">
            <v xml:space="preserve">DiMar </v>
          </cell>
        </row>
        <row r="6">
          <cell r="B6" t="str">
            <v>Victoria</v>
          </cell>
        </row>
        <row r="7">
          <cell r="B7" t="str">
            <v>Mue-B</v>
          </cell>
        </row>
        <row r="8">
          <cell r="B8" t="str">
            <v>Logitel</v>
          </cell>
        </row>
      </sheetData>
      <sheetData sheetId="2">
        <row r="5">
          <cell r="B5" t="str">
            <v>Fundas de almohadón</v>
          </cell>
        </row>
        <row r="6">
          <cell r="B6" t="str">
            <v>Individuales</v>
          </cell>
        </row>
        <row r="7">
          <cell r="B7" t="str">
            <v>Cortinas de Living</v>
          </cell>
        </row>
        <row r="8">
          <cell r="B8" t="str">
            <v>Mantel</v>
          </cell>
        </row>
        <row r="9">
          <cell r="B9" t="str">
            <v>Fundas de sillón</v>
          </cell>
        </row>
      </sheetData>
      <sheetData sheetId="3">
        <row r="5">
          <cell r="B5">
            <v>43113</v>
          </cell>
          <cell r="E5">
            <v>1</v>
          </cell>
          <cell r="G5" t="str">
            <v>Básicos</v>
          </cell>
          <cell r="H5">
            <v>2</v>
          </cell>
          <cell r="J5" t="str">
            <v>En Proceso</v>
          </cell>
        </row>
        <row r="6">
          <cell r="B6">
            <v>43114</v>
          </cell>
          <cell r="E6">
            <v>2</v>
          </cell>
          <cell r="G6" t="str">
            <v>Rústico</v>
          </cell>
          <cell r="H6">
            <v>1</v>
          </cell>
          <cell r="J6" t="str">
            <v>En Proceso</v>
          </cell>
        </row>
        <row r="7">
          <cell r="B7">
            <v>43114</v>
          </cell>
          <cell r="E7">
            <v>3</v>
          </cell>
          <cell r="G7" t="str">
            <v>BlackOut</v>
          </cell>
          <cell r="H7">
            <v>1</v>
          </cell>
          <cell r="J7" t="str">
            <v>En Proceso</v>
          </cell>
        </row>
        <row r="8">
          <cell r="B8">
            <v>43115</v>
          </cell>
          <cell r="E8">
            <v>4</v>
          </cell>
          <cell r="G8" t="str">
            <v>Básico</v>
          </cell>
          <cell r="H8">
            <v>2</v>
          </cell>
          <cell r="J8" t="str">
            <v>No Empezado</v>
          </cell>
        </row>
        <row r="9">
          <cell r="B9">
            <v>43116</v>
          </cell>
          <cell r="E9">
            <v>5</v>
          </cell>
          <cell r="G9" t="str">
            <v>Rústico</v>
          </cell>
          <cell r="H9">
            <v>2</v>
          </cell>
          <cell r="J9" t="str">
            <v>No Empezado</v>
          </cell>
        </row>
        <row r="10">
          <cell r="B10">
            <v>43117</v>
          </cell>
          <cell r="E10">
            <v>6</v>
          </cell>
          <cell r="G10" t="str">
            <v>Básico</v>
          </cell>
          <cell r="H10">
            <v>2</v>
          </cell>
          <cell r="J10" t="str">
            <v>No Empezado</v>
          </cell>
        </row>
      </sheetData>
      <sheetData sheetId="4"/>
      <sheetData sheetId="5"/>
      <sheetData sheetId="6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trucciones"/>
      <sheetName val="Clientes"/>
      <sheetName val="Productos en Alquiler"/>
      <sheetName val="Registro"/>
      <sheetName val="Reporte"/>
      <sheetName val="Distribución"/>
      <sheetName val="Ayuda"/>
    </sheetNames>
    <sheetDataSet>
      <sheetData sheetId="0" refreshError="1"/>
      <sheetData sheetId="1">
        <row r="5">
          <cell r="B5" t="str">
            <v>Cliente</v>
          </cell>
        </row>
        <row r="6">
          <cell r="B6" t="str">
            <v>Valerio SRL</v>
          </cell>
        </row>
        <row r="7">
          <cell r="B7" t="str">
            <v>Miguel Mathew</v>
          </cell>
        </row>
        <row r="8">
          <cell r="B8" t="str">
            <v>Marco López</v>
          </cell>
        </row>
        <row r="9">
          <cell r="B9" t="str">
            <v>Juan Perez</v>
          </cell>
        </row>
        <row r="10">
          <cell r="B10" t="str">
            <v>Pedro Sanchez</v>
          </cell>
        </row>
      </sheetData>
      <sheetData sheetId="2">
        <row r="4">
          <cell r="B4" t="str">
            <v>Código</v>
          </cell>
        </row>
        <row r="5">
          <cell r="B5" t="str">
            <v>A120</v>
          </cell>
        </row>
        <row r="6">
          <cell r="B6" t="str">
            <v>A121</v>
          </cell>
        </row>
        <row r="7">
          <cell r="B7" t="str">
            <v>A122</v>
          </cell>
        </row>
        <row r="8">
          <cell r="B8" t="str">
            <v>A123</v>
          </cell>
        </row>
      </sheetData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trucciones"/>
      <sheetName val="Catálogo Conceptos"/>
      <sheetName val="Glosario términos"/>
      <sheetName val="Tutorial"/>
      <sheetName val="SGR_PROGRAMACION_DE_INGRESOS"/>
      <sheetName val="SGR_EJECUCION_DE_INGRESOS"/>
      <sheetName val="SGR_PROGRAMACION_DE_GASTOS"/>
      <sheetName val="SGR_EJECUCION_DE_GASTOS"/>
      <sheetName val="Mensajes Validación"/>
      <sheetName val="LISTAS_SGR"/>
      <sheetName val="LISTA_RECURSOS"/>
      <sheetName val="LISTA_ORIGENES_ESPECÍFIC"/>
      <sheetName val="LISTA_DESTINACION_RECURSO"/>
      <sheetName val="SITUACIÓN_FONDOS"/>
      <sheetName val="TERCER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/>
      <sheetData sheetId="13" refreshError="1"/>
      <sheetData sheetId="1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guimiento CSF"/>
      <sheetName val="Resumen OPEF"/>
      <sheetName val="Resumen MES OPEF"/>
      <sheetName val="Seguim. SSF"/>
      <sheetName val="Seguimiento SSF"/>
      <sheetName val="Formato Largo"/>
      <sheetName val="Reporte OPEF"/>
      <sheetName val="Confis Marzo 7-97"/>
      <sheetName val="Reclasificación"/>
      <sheetName val="Historia desembolsos"/>
      <sheetName val="Contingencias 1997"/>
      <sheetName val="Formato FMI"/>
      <sheetName val="Elasticidad"/>
      <sheetName val="Que pasaría si...."/>
      <sheetName val="RESUMEN"/>
      <sheetName val="Hoja1"/>
      <sheetName val="Hoja2"/>
      <sheetName val="94-03 Mil Corr "/>
    </sheetNames>
    <sheetDataSet>
      <sheetData sheetId="0" refreshError="1">
        <row r="1">
          <cell r="AE1">
            <v>1183.4304445100188</v>
          </cell>
          <cell r="AF1">
            <v>2737.1786575030073</v>
          </cell>
        </row>
        <row r="6">
          <cell r="L6" t="str">
            <v>TESORERIA</v>
          </cell>
          <cell r="M6" t="str">
            <v>RESTO</v>
          </cell>
          <cell r="N6" t="str">
            <v>TOTAL</v>
          </cell>
          <cell r="Q6" t="str">
            <v>Observ.</v>
          </cell>
          <cell r="R6" t="str">
            <v>Observ.</v>
          </cell>
          <cell r="S6" t="str">
            <v>Observ.</v>
          </cell>
          <cell r="T6" t="str">
            <v>Observ.</v>
          </cell>
          <cell r="U6" t="str">
            <v>Observ.</v>
          </cell>
          <cell r="V6" t="str">
            <v>Observ.</v>
          </cell>
          <cell r="W6" t="str">
            <v>Observ.</v>
          </cell>
          <cell r="X6" t="str">
            <v>Observ.</v>
          </cell>
          <cell r="Y6" t="str">
            <v>Observ.</v>
          </cell>
          <cell r="Z6" t="str">
            <v>Observ.</v>
          </cell>
          <cell r="AA6" t="str">
            <v xml:space="preserve">Total </v>
          </cell>
          <cell r="AB6" t="str">
            <v>% PIB</v>
          </cell>
          <cell r="AC6" t="str">
            <v>% PIB</v>
          </cell>
          <cell r="AD6" t="str">
            <v>% PIB</v>
          </cell>
          <cell r="AE6" t="str">
            <v>Progr.</v>
          </cell>
          <cell r="AF6" t="str">
            <v>Progr.</v>
          </cell>
          <cell r="AG6" t="str">
            <v>Progr.</v>
          </cell>
          <cell r="AH6" t="str">
            <v>Progr.</v>
          </cell>
          <cell r="AI6" t="str">
            <v>Progr.</v>
          </cell>
          <cell r="AJ6" t="str">
            <v>Progr.</v>
          </cell>
          <cell r="AK6" t="str">
            <v>Progr.</v>
          </cell>
          <cell r="AL6" t="str">
            <v>Progr.</v>
          </cell>
          <cell r="AM6" t="str">
            <v>Progr.</v>
          </cell>
          <cell r="AN6" t="str">
            <v>Progr.</v>
          </cell>
          <cell r="AO6" t="str">
            <v>Progr.</v>
          </cell>
          <cell r="AP6" t="str">
            <v>Observ.-Prog.</v>
          </cell>
          <cell r="AQ6" t="str">
            <v>Observ.-Prog.</v>
          </cell>
          <cell r="AR6" t="str">
            <v>Observ.-Prog.</v>
          </cell>
          <cell r="AS6" t="str">
            <v>Observ.-Prog.</v>
          </cell>
          <cell r="AT6" t="str">
            <v>Observ.-Prog.</v>
          </cell>
          <cell r="AU6" t="str">
            <v>Observ.-Prog.</v>
          </cell>
          <cell r="AV6" t="str">
            <v>Observ-Prog</v>
          </cell>
          <cell r="AW6" t="str">
            <v>Observ-Prog</v>
          </cell>
          <cell r="AX6" t="str">
            <v>Observ-Prog</v>
          </cell>
          <cell r="AY6" t="str">
            <v>Observ.</v>
          </cell>
          <cell r="AZ6" t="str">
            <v>Observ.</v>
          </cell>
          <cell r="BA6" t="str">
            <v>Observ.</v>
          </cell>
          <cell r="BB6" t="str">
            <v>Observ.</v>
          </cell>
          <cell r="BC6" t="str">
            <v>Observ.</v>
          </cell>
          <cell r="BD6" t="str">
            <v>Observ.</v>
          </cell>
          <cell r="BE6" t="str">
            <v>Observ.</v>
          </cell>
          <cell r="BF6" t="str">
            <v>Observ.</v>
          </cell>
          <cell r="BG6" t="str">
            <v>Observ.</v>
          </cell>
          <cell r="BH6" t="str">
            <v>Progr.</v>
          </cell>
          <cell r="BI6" t="str">
            <v>Progr.</v>
          </cell>
          <cell r="BJ6" t="str">
            <v>Progr.</v>
          </cell>
          <cell r="BK6" t="str">
            <v>Progr.</v>
          </cell>
          <cell r="BL6" t="str">
            <v>Progr.</v>
          </cell>
          <cell r="BM6" t="str">
            <v>Progr.</v>
          </cell>
          <cell r="BN6" t="str">
            <v>Progr.</v>
          </cell>
          <cell r="BO6" t="str">
            <v>Progr.</v>
          </cell>
          <cell r="BP6" t="str">
            <v>Progr.</v>
          </cell>
          <cell r="BQ6" t="str">
            <v>Observ-Progr</v>
          </cell>
          <cell r="BR6" t="str">
            <v>Observ-Progr</v>
          </cell>
          <cell r="BS6" t="str">
            <v>Observ-Progr</v>
          </cell>
          <cell r="BT6" t="str">
            <v>Observ-Progr</v>
          </cell>
          <cell r="BU6" t="str">
            <v>Observ-Progr</v>
          </cell>
          <cell r="BV6" t="str">
            <v>Observ-Progr</v>
          </cell>
          <cell r="BW6" t="str">
            <v>Observ-Progr</v>
          </cell>
          <cell r="BX6" t="str">
            <v>Observ-Progr</v>
          </cell>
          <cell r="BY6" t="str">
            <v>Observ-Progr</v>
          </cell>
          <cell r="BZ6" t="str">
            <v>Observ.</v>
          </cell>
          <cell r="CA6" t="str">
            <v>Observ.</v>
          </cell>
          <cell r="CB6" t="str">
            <v>Observ.</v>
          </cell>
          <cell r="CC6" t="str">
            <v>Observ.</v>
          </cell>
          <cell r="CD6" t="str">
            <v>Observ.</v>
          </cell>
          <cell r="CE6" t="str">
            <v>Diferencias</v>
          </cell>
          <cell r="CF6" t="str">
            <v>Variación</v>
          </cell>
        </row>
        <row r="7">
          <cell r="L7" t="str">
            <v>CSF</v>
          </cell>
          <cell r="M7" t="str">
            <v>SSF</v>
          </cell>
          <cell r="N7" t="str">
            <v>CSF+SSF</v>
          </cell>
          <cell r="Q7">
            <v>35490</v>
          </cell>
          <cell r="R7">
            <v>35521</v>
          </cell>
          <cell r="S7">
            <v>35551</v>
          </cell>
          <cell r="T7">
            <v>35582</v>
          </cell>
          <cell r="U7">
            <v>35612</v>
          </cell>
          <cell r="V7">
            <v>35643</v>
          </cell>
          <cell r="W7">
            <v>35674</v>
          </cell>
          <cell r="X7">
            <v>35704</v>
          </cell>
          <cell r="Y7">
            <v>35735</v>
          </cell>
          <cell r="Z7">
            <v>35765</v>
          </cell>
          <cell r="AA7">
            <v>1997</v>
          </cell>
          <cell r="AB7" t="str">
            <v>CSF</v>
          </cell>
          <cell r="AC7" t="str">
            <v>SSF</v>
          </cell>
          <cell r="AD7" t="str">
            <v>CSF+SSF</v>
          </cell>
          <cell r="AE7" t="str">
            <v>Ene</v>
          </cell>
          <cell r="AF7" t="str">
            <v>Feb</v>
          </cell>
          <cell r="AG7" t="str">
            <v>Mar</v>
          </cell>
          <cell r="AH7" t="str">
            <v>Abr</v>
          </cell>
          <cell r="AI7" t="str">
            <v>May</v>
          </cell>
          <cell r="AJ7" t="str">
            <v>Jun</v>
          </cell>
          <cell r="AK7" t="str">
            <v>Jul</v>
          </cell>
          <cell r="AL7" t="str">
            <v>Ago</v>
          </cell>
          <cell r="AM7" t="str">
            <v>Sep</v>
          </cell>
          <cell r="AN7" t="str">
            <v>Oct</v>
          </cell>
          <cell r="AO7" t="str">
            <v>Nov</v>
          </cell>
          <cell r="AP7" t="str">
            <v>Enero</v>
          </cell>
          <cell r="AQ7" t="str">
            <v>Febrero</v>
          </cell>
          <cell r="AR7" t="str">
            <v>Marzo</v>
          </cell>
          <cell r="AS7" t="str">
            <v>Abril</v>
          </cell>
          <cell r="AT7" t="str">
            <v>Mayo</v>
          </cell>
          <cell r="AU7" t="str">
            <v>Junio</v>
          </cell>
          <cell r="AV7" t="str">
            <v>Julio</v>
          </cell>
          <cell r="AW7" t="str">
            <v>Agosto</v>
          </cell>
          <cell r="AX7" t="str">
            <v>Septiembre</v>
          </cell>
          <cell r="AY7" t="str">
            <v>Ene-Feb</v>
          </cell>
          <cell r="AZ7" t="str">
            <v>Ene-Mar</v>
          </cell>
          <cell r="BA7" t="str">
            <v>Ene-Abr</v>
          </cell>
          <cell r="BB7" t="str">
            <v>Ene-May</v>
          </cell>
          <cell r="BC7" t="str">
            <v>Ene-Jun</v>
          </cell>
          <cell r="BD7" t="str">
            <v>Ene-Jul</v>
          </cell>
          <cell r="BE7" t="str">
            <v>Ene-Agos</v>
          </cell>
          <cell r="BF7" t="str">
            <v>Ene-Sep</v>
          </cell>
          <cell r="BG7" t="str">
            <v>Ene-Oct</v>
          </cell>
          <cell r="BH7" t="str">
            <v>Ene-Feb</v>
          </cell>
          <cell r="BI7" t="str">
            <v>Ene-Mar</v>
          </cell>
          <cell r="BJ7" t="str">
            <v>Ene-Abr</v>
          </cell>
          <cell r="BK7" t="str">
            <v>Ene-May</v>
          </cell>
          <cell r="BL7" t="str">
            <v>Ene-Jun</v>
          </cell>
          <cell r="BM7" t="str">
            <v>Ene-Jul</v>
          </cell>
          <cell r="BN7" t="str">
            <v>Ene-Agos</v>
          </cell>
          <cell r="BO7" t="str">
            <v>Ene-Sep</v>
          </cell>
          <cell r="BP7" t="str">
            <v>Ene-Oct</v>
          </cell>
          <cell r="BQ7" t="str">
            <v>Ene-Feb</v>
          </cell>
          <cell r="BR7" t="str">
            <v>Ene-Mar</v>
          </cell>
          <cell r="BS7" t="str">
            <v>Ene-Abr</v>
          </cell>
          <cell r="BT7" t="str">
            <v>Ene-May</v>
          </cell>
          <cell r="BU7" t="str">
            <v>Ene-Jun</v>
          </cell>
          <cell r="BV7" t="str">
            <v>Ene-Jul</v>
          </cell>
          <cell r="BW7" t="str">
            <v>Ene-Agos</v>
          </cell>
          <cell r="BX7" t="str">
            <v>Ene-Sep</v>
          </cell>
          <cell r="BY7" t="str">
            <v>Ene-Sep</v>
          </cell>
          <cell r="BZ7">
            <v>35065</v>
          </cell>
          <cell r="CA7">
            <v>35096</v>
          </cell>
          <cell r="CB7">
            <v>35125</v>
          </cell>
          <cell r="CC7" t="str">
            <v>Ene-Mar 97</v>
          </cell>
          <cell r="CD7" t="str">
            <v>Ene-Mar 96</v>
          </cell>
          <cell r="CE7" t="str">
            <v>Acumulados</v>
          </cell>
          <cell r="CF7" t="str">
            <v>%</v>
          </cell>
        </row>
        <row r="8">
          <cell r="L8">
            <v>14557.600269024355</v>
          </cell>
          <cell r="M8">
            <v>8.8000000000000007</v>
          </cell>
          <cell r="N8">
            <v>14566.400269024356</v>
          </cell>
          <cell r="Q8">
            <v>1117.3881319197103</v>
          </cell>
          <cell r="R8">
            <v>1138.0803272712687</v>
          </cell>
          <cell r="S8">
            <v>1179.738892452445</v>
          </cell>
          <cell r="T8">
            <v>1375.639549804662</v>
          </cell>
          <cell r="U8">
            <v>1498.7542982262826</v>
          </cell>
          <cell r="V8">
            <v>1516.3641834780656</v>
          </cell>
          <cell r="W8">
            <v>1291.9710539185546</v>
          </cell>
          <cell r="X8">
            <v>1380.3897833779629</v>
          </cell>
          <cell r="Y8">
            <v>1091.7683148956307</v>
          </cell>
          <cell r="Z8">
            <v>1511.5768379882973</v>
          </cell>
          <cell r="AA8">
            <v>15168.700840557482</v>
          </cell>
          <cell r="AB8">
            <v>13.527372489443918</v>
          </cell>
          <cell r="AC8">
            <v>8.1772322159718545E-3</v>
          </cell>
          <cell r="AD8">
            <v>13.535549721659891</v>
          </cell>
          <cell r="AE8">
            <v>726.33585039237164</v>
          </cell>
          <cell r="AF8">
            <v>1438.1227019431008</v>
          </cell>
          <cell r="AG8">
            <v>1024.6103000000001</v>
          </cell>
          <cell r="AH8">
            <v>1219.2702560502198</v>
          </cell>
          <cell r="AI8">
            <v>1025.0579905407249</v>
          </cell>
          <cell r="AJ8">
            <v>1318.5125198987557</v>
          </cell>
          <cell r="AK8">
            <v>1386.8531636086091</v>
          </cell>
          <cell r="AL8">
            <v>1364.2976459563383</v>
          </cell>
          <cell r="AM8">
            <v>1147.7798913150875</v>
          </cell>
          <cell r="AN8">
            <v>1361.7922812436839</v>
          </cell>
          <cell r="AO8">
            <v>972.18127346093422</v>
          </cell>
          <cell r="AP8">
            <v>16.457900064195314</v>
          </cell>
          <cell r="AQ8">
            <v>-113.88698517506805</v>
          </cell>
          <cell r="AR8">
            <v>92.777831919710252</v>
          </cell>
          <cell r="AS8">
            <v>-81.189928778951071</v>
          </cell>
          <cell r="AT8">
            <v>154.68090191172018</v>
          </cell>
          <cell r="AU8">
            <v>57.127029905906284</v>
          </cell>
          <cell r="AV8">
            <v>111.90113461767351</v>
          </cell>
          <cell r="AW8">
            <v>152.06653752172724</v>
          </cell>
          <cell r="AX8">
            <v>144.19116260346709</v>
          </cell>
          <cell r="AY8">
            <v>2057.1933626519794</v>
          </cell>
          <cell r="AZ8">
            <v>3166.6159067143199</v>
          </cell>
          <cell r="BA8">
            <v>4301.1716418341994</v>
          </cell>
          <cell r="BB8">
            <v>5477.3676340074853</v>
          </cell>
          <cell r="BC8">
            <v>6848.2653596374657</v>
          </cell>
          <cell r="BD8">
            <v>8344.2977585040571</v>
          </cell>
          <cell r="BE8">
            <v>9857.549639359484</v>
          </cell>
          <cell r="BF8">
            <v>11141.102098057449</v>
          </cell>
          <cell r="BG8">
            <v>12521.491881435413</v>
          </cell>
          <cell r="BH8">
            <v>2106.4596832266393</v>
          </cell>
          <cell r="BI8">
            <v>3189.068852335472</v>
          </cell>
          <cell r="BJ8">
            <v>4408.3391083856923</v>
          </cell>
          <cell r="BK8">
            <v>5433.3970989264171</v>
          </cell>
          <cell r="BL8">
            <v>6751.9096188251733</v>
          </cell>
          <cell r="BM8">
            <v>8138.7627824337815</v>
          </cell>
          <cell r="BN8">
            <v>9503.060428390123</v>
          </cell>
          <cell r="BO8">
            <v>10650.840319705208</v>
          </cell>
          <cell r="BP8">
            <v>12012.632600948893</v>
          </cell>
          <cell r="BQ8">
            <v>-49.266320574659574</v>
          </cell>
          <cell r="BR8">
            <v>-22.452945621152274</v>
          </cell>
          <cell r="BS8">
            <v>-107.16746655149332</v>
          </cell>
          <cell r="BT8">
            <v>43.970535081066949</v>
          </cell>
          <cell r="BU8">
            <v>96.355740812292964</v>
          </cell>
          <cell r="BV8">
            <v>205.5349760702762</v>
          </cell>
          <cell r="BW8">
            <v>354.48921096936294</v>
          </cell>
          <cell r="BX8">
            <v>490.26177835223962</v>
          </cell>
          <cell r="BY8">
            <v>508.85928048651846</v>
          </cell>
          <cell r="BZ8">
            <v>618.83898199999999</v>
          </cell>
          <cell r="CA8">
            <v>1132.2671618140002</v>
          </cell>
          <cell r="CB8">
            <v>923.91891799999996</v>
          </cell>
          <cell r="CC8">
            <v>3166.6159067143199</v>
          </cell>
          <cell r="CD8">
            <v>2675.0250618139994</v>
          </cell>
          <cell r="CE8">
            <v>491.59084490032046</v>
          </cell>
          <cell r="CF8">
            <v>18.377055673899399</v>
          </cell>
        </row>
        <row r="9">
          <cell r="L9">
            <v>12496.099613354061</v>
          </cell>
          <cell r="M9">
            <v>0</v>
          </cell>
          <cell r="N9">
            <v>12496.099613354061</v>
          </cell>
          <cell r="Q9">
            <v>918.67541202805012</v>
          </cell>
          <cell r="R9">
            <v>1041.3214851985501</v>
          </cell>
          <cell r="S9">
            <v>1060.4619888837797</v>
          </cell>
          <cell r="T9">
            <v>1183.4589118603099</v>
          </cell>
          <cell r="U9">
            <v>1175.3498713699</v>
          </cell>
          <cell r="V9">
            <v>1300.8273561133799</v>
          </cell>
          <cell r="W9">
            <v>1030.2689678214899</v>
          </cell>
          <cell r="X9">
            <v>1285.1797225266603</v>
          </cell>
          <cell r="Y9">
            <v>916.57072490871997</v>
          </cell>
          <cell r="Z9">
            <v>1367.4223958232521</v>
          </cell>
          <cell r="AA9">
            <v>13075.612779912501</v>
          </cell>
          <cell r="AB9">
            <v>11.611762310490029</v>
          </cell>
          <cell r="AC9" t="str">
            <v xml:space="preserve"> </v>
          </cell>
          <cell r="AD9">
            <v>11.611762310490029</v>
          </cell>
          <cell r="AE9">
            <v>653.77829999999994</v>
          </cell>
          <cell r="AF9">
            <v>1354.6194</v>
          </cell>
          <cell r="AG9">
            <v>786.88030000000003</v>
          </cell>
          <cell r="AH9">
            <v>1121.4405222222222</v>
          </cell>
          <cell r="AI9">
            <v>935.23733791019799</v>
          </cell>
          <cell r="AJ9">
            <v>1193.5068379101976</v>
          </cell>
          <cell r="AK9">
            <v>1019.9875954975064</v>
          </cell>
          <cell r="AL9">
            <v>1247.3770828528786</v>
          </cell>
          <cell r="AM9">
            <v>891.50348140793017</v>
          </cell>
          <cell r="AN9">
            <v>1227.5820335033711</v>
          </cell>
          <cell r="AO9">
            <v>803.26734573661599</v>
          </cell>
          <cell r="AP9">
            <v>-76.766353117949734</v>
          </cell>
          <cell r="AQ9">
            <v>-135.55540350364004</v>
          </cell>
          <cell r="AR9">
            <v>131.79511202805008</v>
          </cell>
          <cell r="AS9">
            <v>-80.119037023672036</v>
          </cell>
          <cell r="AT9">
            <v>125.22465097358167</v>
          </cell>
          <cell r="AU9">
            <v>-10.047926049887792</v>
          </cell>
          <cell r="AV9">
            <v>155.36227587239364</v>
          </cell>
          <cell r="AW9">
            <v>53.450273260501262</v>
          </cell>
          <cell r="AX9">
            <v>138.76548641355976</v>
          </cell>
          <cell r="AY9">
            <v>1796.0759433784101</v>
          </cell>
          <cell r="AZ9">
            <v>2714.7513554064599</v>
          </cell>
          <cell r="BA9">
            <v>3756.0728406050107</v>
          </cell>
          <cell r="BB9">
            <v>4816.5348294887908</v>
          </cell>
          <cell r="BC9">
            <v>5999.9937413490998</v>
          </cell>
          <cell r="BD9">
            <v>7175.343612718998</v>
          </cell>
          <cell r="BE9">
            <v>8476.1709688323808</v>
          </cell>
          <cell r="BF9">
            <v>9506.4399366538692</v>
          </cell>
          <cell r="BG9">
            <v>10791.619659180531</v>
          </cell>
          <cell r="BH9">
            <v>2008.3977000000002</v>
          </cell>
          <cell r="BI9">
            <v>2795.2779999999998</v>
          </cell>
          <cell r="BJ9">
            <v>3916.7185222222224</v>
          </cell>
          <cell r="BK9">
            <v>4851.9558601324197</v>
          </cell>
          <cell r="BL9">
            <v>6045.4626980426183</v>
          </cell>
          <cell r="BM9">
            <v>7065.4502935401242</v>
          </cell>
          <cell r="BN9">
            <v>8312.8273763930047</v>
          </cell>
          <cell r="BO9">
            <v>9204.3308578009328</v>
          </cell>
          <cell r="BP9">
            <v>10431.912891304304</v>
          </cell>
          <cell r="BQ9">
            <v>-212.32175662158994</v>
          </cell>
          <cell r="BR9">
            <v>-80.526644593539771</v>
          </cell>
          <cell r="BS9">
            <v>-160.64568161721201</v>
          </cell>
          <cell r="BT9">
            <v>-35.421030643630175</v>
          </cell>
          <cell r="BU9">
            <v>-45.468956693518294</v>
          </cell>
          <cell r="BV9">
            <v>109.89331917887534</v>
          </cell>
          <cell r="BW9">
            <v>163.34359243937618</v>
          </cell>
          <cell r="BX9">
            <v>302.10907885293568</v>
          </cell>
          <cell r="BY9">
            <v>359.70676787622489</v>
          </cell>
          <cell r="BZ9">
            <v>506.79</v>
          </cell>
          <cell r="CA9">
            <v>1047.8119000000002</v>
          </cell>
          <cell r="CB9">
            <v>643.25349999999992</v>
          </cell>
          <cell r="CC9">
            <v>2714.7513554064599</v>
          </cell>
          <cell r="CD9">
            <v>2197.8553999999995</v>
          </cell>
          <cell r="CE9">
            <v>516.89595540646042</v>
          </cell>
          <cell r="CF9">
            <v>23.518196666007253</v>
          </cell>
        </row>
        <row r="10">
          <cell r="Q10">
            <v>612.18613506100019</v>
          </cell>
          <cell r="R10">
            <v>752.90155518899996</v>
          </cell>
          <cell r="S10">
            <v>709.49727737799981</v>
          </cell>
          <cell r="T10">
            <v>851.27870428699998</v>
          </cell>
          <cell r="U10">
            <v>803.17442898100001</v>
          </cell>
          <cell r="V10">
            <v>972.70713087999991</v>
          </cell>
          <cell r="W10">
            <v>690.39096822800002</v>
          </cell>
          <cell r="X10">
            <v>919.5669539930002</v>
          </cell>
          <cell r="Y10">
            <v>560.75002455699996</v>
          </cell>
          <cell r="Z10">
            <v>976.01564914280027</v>
          </cell>
          <cell r="AA10">
            <v>9152.5181370445007</v>
          </cell>
          <cell r="AB10">
            <v>8.0643945886236565</v>
          </cell>
          <cell r="AC10" t="e">
            <v>#VALUE!</v>
          </cell>
          <cell r="AD10">
            <v>8.0643945886236565</v>
          </cell>
          <cell r="AE10">
            <v>372.33579999999995</v>
          </cell>
          <cell r="AF10">
            <v>1072.5493999999999</v>
          </cell>
          <cell r="AG10">
            <v>494.41030000000001</v>
          </cell>
          <cell r="AH10">
            <v>798.19579999999996</v>
          </cell>
          <cell r="AI10">
            <v>600.26139999999998</v>
          </cell>
          <cell r="AJ10">
            <v>857.12189999999987</v>
          </cell>
          <cell r="AK10">
            <v>668.19430000000011</v>
          </cell>
          <cell r="AL10">
            <v>897.23910000000001</v>
          </cell>
          <cell r="AM10">
            <v>538.25220000000002</v>
          </cell>
          <cell r="AN10">
            <v>873.67699999999991</v>
          </cell>
          <cell r="AO10">
            <v>452.3449</v>
          </cell>
          <cell r="AP10">
            <v>-28.368856882299951</v>
          </cell>
          <cell r="AQ10">
            <v>-112.46703376999994</v>
          </cell>
          <cell r="AR10">
            <v>117.77583506100018</v>
          </cell>
          <cell r="AS10">
            <v>-45.294244810999999</v>
          </cell>
          <cell r="AT10">
            <v>109.23587737799983</v>
          </cell>
          <cell r="AU10">
            <v>-5.8431957129998864</v>
          </cell>
          <cell r="AV10">
            <v>134.98012898099989</v>
          </cell>
          <cell r="AW10">
            <v>75.468030879999901</v>
          </cell>
          <cell r="AX10">
            <v>152.138768228</v>
          </cell>
          <cell r="AY10">
            <v>1304.0493093476998</v>
          </cell>
          <cell r="AZ10">
            <v>1916.2354444087</v>
          </cell>
          <cell r="BA10">
            <v>2669.1369995977002</v>
          </cell>
          <cell r="BB10">
            <v>3378.6342769757002</v>
          </cell>
          <cell r="BC10">
            <v>4229.9129812626998</v>
          </cell>
          <cell r="BD10">
            <v>5033.0874102436992</v>
          </cell>
          <cell r="BE10">
            <v>6005.7945411236997</v>
          </cell>
          <cell r="BF10">
            <v>6696.1855093516988</v>
          </cell>
          <cell r="BG10">
            <v>7615.7524633446992</v>
          </cell>
          <cell r="BH10">
            <v>1444.8851999999999</v>
          </cell>
          <cell r="BI10">
            <v>1939.2954999999999</v>
          </cell>
          <cell r="BJ10">
            <v>2737.4913000000001</v>
          </cell>
          <cell r="BK10">
            <v>3337.7527</v>
          </cell>
          <cell r="BL10">
            <v>4194.8746000000001</v>
          </cell>
          <cell r="BM10">
            <v>4863.0689000000002</v>
          </cell>
          <cell r="BN10">
            <v>5760.3080000000009</v>
          </cell>
          <cell r="BO10">
            <v>6298.5601999999999</v>
          </cell>
          <cell r="BP10">
            <v>7172.2372000000005</v>
          </cell>
          <cell r="BQ10">
            <v>-140.83589065230001</v>
          </cell>
          <cell r="BR10">
            <v>-23.060055591299829</v>
          </cell>
          <cell r="BS10">
            <v>-68.354300402299941</v>
          </cell>
          <cell r="BT10">
            <v>40.881576975699772</v>
          </cell>
          <cell r="BU10">
            <v>35.038381262699659</v>
          </cell>
          <cell r="BV10">
            <v>170.01851024369944</v>
          </cell>
          <cell r="BW10">
            <v>245.48654112369877</v>
          </cell>
          <cell r="BX10">
            <v>397.62530935169843</v>
          </cell>
          <cell r="BY10">
            <v>443.51526334469872</v>
          </cell>
        </row>
        <row r="11">
          <cell r="F11" t="str">
            <v xml:space="preserve">  Renta </v>
          </cell>
          <cell r="L11">
            <v>4723.1066000000001</v>
          </cell>
          <cell r="N11">
            <v>4723.1066000000001</v>
          </cell>
          <cell r="O11">
            <v>243.55664311769996</v>
          </cell>
          <cell r="P11">
            <v>368.38189932499995</v>
          </cell>
          <cell r="Q11">
            <v>547.25089320100017</v>
          </cell>
          <cell r="R11">
            <v>273.53488764100001</v>
          </cell>
          <cell r="S11">
            <v>633.26266243399982</v>
          </cell>
          <cell r="T11">
            <v>407.06395279499992</v>
          </cell>
          <cell r="U11">
            <v>716.37736025599997</v>
          </cell>
          <cell r="V11">
            <v>457.37705655100001</v>
          </cell>
          <cell r="W11">
            <v>587.30996725600005</v>
          </cell>
          <cell r="X11">
            <v>336.76889635800006</v>
          </cell>
          <cell r="Y11">
            <v>371.95657846081235</v>
          </cell>
          <cell r="Z11">
            <v>121.77492272243373</v>
          </cell>
          <cell r="AA11">
            <v>5064.6157201179458</v>
          </cell>
          <cell r="AB11">
            <v>4.3888567555669642</v>
          </cell>
          <cell r="AC11" t="str">
            <v xml:space="preserve"> </v>
          </cell>
          <cell r="AD11">
            <v>4.3888567555669642</v>
          </cell>
          <cell r="AE11">
            <v>300.03099999999995</v>
          </cell>
          <cell r="AF11">
            <v>412.96669999999995</v>
          </cell>
          <cell r="AG11">
            <v>411.47919999999999</v>
          </cell>
          <cell r="AH11">
            <v>256.96799999999996</v>
          </cell>
          <cell r="AI11">
            <v>517.72820000000002</v>
          </cell>
          <cell r="AJ11">
            <v>367.72089999999997</v>
          </cell>
          <cell r="AK11">
            <v>564.85660000000007</v>
          </cell>
          <cell r="AL11">
            <v>375.6336</v>
          </cell>
          <cell r="AM11">
            <v>444.8304</v>
          </cell>
          <cell r="AN11">
            <v>283.6225</v>
          </cell>
          <cell r="AO11">
            <v>353.4796</v>
          </cell>
          <cell r="AP11">
            <v>-56.474356882299986</v>
          </cell>
          <cell r="AQ11">
            <v>-44.584800674999997</v>
          </cell>
          <cell r="AR11">
            <v>135.77169320100018</v>
          </cell>
          <cell r="AS11">
            <v>16.566887641000051</v>
          </cell>
          <cell r="AT11">
            <v>115.53446243399981</v>
          </cell>
          <cell r="AU11">
            <v>39.343052794999949</v>
          </cell>
          <cell r="AV11">
            <v>151.5207602559999</v>
          </cell>
          <cell r="AW11">
            <v>81.743456551000008</v>
          </cell>
          <cell r="AX11">
            <v>142.47956725600005</v>
          </cell>
          <cell r="AY11">
            <v>611.93854244269994</v>
          </cell>
          <cell r="AZ11">
            <v>1159.1894356437001</v>
          </cell>
          <cell r="BA11">
            <v>1432.7243232847002</v>
          </cell>
          <cell r="BB11">
            <v>2065.9869857187</v>
          </cell>
          <cell r="BC11">
            <v>2473.0509385136997</v>
          </cell>
          <cell r="BD11">
            <v>3189.4282987696997</v>
          </cell>
          <cell r="BE11">
            <v>3646.8053553206996</v>
          </cell>
          <cell r="BF11">
            <v>4234.1153225766993</v>
          </cell>
          <cell r="BG11">
            <v>4570.8842189346997</v>
          </cell>
          <cell r="BH11">
            <v>712.9976999999999</v>
          </cell>
          <cell r="BI11">
            <v>1124.4768999999999</v>
          </cell>
          <cell r="BJ11">
            <v>1381.4449</v>
          </cell>
          <cell r="BK11">
            <v>1899.1731</v>
          </cell>
          <cell r="BL11">
            <v>2266.8939999999998</v>
          </cell>
          <cell r="BM11">
            <v>2831.7505999999998</v>
          </cell>
          <cell r="BN11">
            <v>3207.3842</v>
          </cell>
          <cell r="BO11">
            <v>3652.2145999999998</v>
          </cell>
          <cell r="BP11">
            <v>3935.8370999999997</v>
          </cell>
          <cell r="BQ11">
            <v>-101.05915755729995</v>
          </cell>
          <cell r="BR11">
            <v>34.712535643700221</v>
          </cell>
          <cell r="BS11">
            <v>51.279423284700215</v>
          </cell>
          <cell r="BT11">
            <v>166.81388571870002</v>
          </cell>
          <cell r="BU11">
            <v>206.15693851369997</v>
          </cell>
          <cell r="BV11">
            <v>357.67769876969987</v>
          </cell>
          <cell r="BW11">
            <v>439.42115532069965</v>
          </cell>
          <cell r="BX11">
            <v>581.90072257669954</v>
          </cell>
          <cell r="BY11">
            <v>635.04711893469994</v>
          </cell>
          <cell r="BZ11">
            <v>234.09999999999997</v>
          </cell>
          <cell r="CA11">
            <v>321.39999999999998</v>
          </cell>
          <cell r="CB11">
            <v>335.89999999999992</v>
          </cell>
          <cell r="CC11">
            <v>1159.1894356437001</v>
          </cell>
          <cell r="CD11">
            <v>891.39999999999986</v>
          </cell>
          <cell r="CE11">
            <v>267.78943564370024</v>
          </cell>
          <cell r="CF11">
            <v>30.041444429403221</v>
          </cell>
        </row>
        <row r="12">
          <cell r="F12" t="str">
            <v xml:space="preserve">  Ventas Internas</v>
          </cell>
          <cell r="L12">
            <v>3955.4621999999999</v>
          </cell>
          <cell r="N12">
            <v>3955.4621999999999</v>
          </cell>
          <cell r="O12">
            <v>100.41030000000001</v>
          </cell>
          <cell r="P12">
            <v>591.70046690499998</v>
          </cell>
          <cell r="Q12">
            <v>64.935241859999991</v>
          </cell>
          <cell r="R12">
            <v>479.36666754800001</v>
          </cell>
          <cell r="S12">
            <v>76.234614944000015</v>
          </cell>
          <cell r="T12">
            <v>444.214751492</v>
          </cell>
          <cell r="U12">
            <v>86.797068725000017</v>
          </cell>
          <cell r="V12">
            <v>515.3300743289999</v>
          </cell>
          <cell r="W12">
            <v>103.08100097199998</v>
          </cell>
          <cell r="X12">
            <v>582.79805763500019</v>
          </cell>
          <cell r="Y12">
            <v>188.79344609618767</v>
          </cell>
          <cell r="Z12">
            <v>854.24072642036651</v>
          </cell>
          <cell r="AA12">
            <v>4087.902416926554</v>
          </cell>
          <cell r="AB12">
            <v>3.6755378330566932</v>
          </cell>
          <cell r="AC12" t="str">
            <v xml:space="preserve"> </v>
          </cell>
          <cell r="AD12">
            <v>3.6755378330566932</v>
          </cell>
          <cell r="AE12">
            <v>72.3048</v>
          </cell>
          <cell r="AF12">
            <v>659.58270000000005</v>
          </cell>
          <cell r="AG12">
            <v>82.931100000000001</v>
          </cell>
          <cell r="AH12">
            <v>541.2278</v>
          </cell>
          <cell r="AI12">
            <v>82.533199999999994</v>
          </cell>
          <cell r="AJ12">
            <v>489.40099999999995</v>
          </cell>
          <cell r="AK12">
            <v>103.3377</v>
          </cell>
          <cell r="AL12">
            <v>521.60550000000001</v>
          </cell>
          <cell r="AM12">
            <v>93.421800000000005</v>
          </cell>
          <cell r="AN12">
            <v>590.05449999999996</v>
          </cell>
          <cell r="AO12">
            <v>98.865300000000005</v>
          </cell>
          <cell r="AP12">
            <v>28.105500000000006</v>
          </cell>
          <cell r="AQ12">
            <v>-67.882233095000061</v>
          </cell>
          <cell r="AR12">
            <v>-17.99585814000001</v>
          </cell>
          <cell r="AS12">
            <v>-61.861132451999993</v>
          </cell>
          <cell r="AT12">
            <v>-6.298585055999979</v>
          </cell>
          <cell r="AU12">
            <v>-45.186248507999949</v>
          </cell>
          <cell r="AV12">
            <v>-16.540631274999981</v>
          </cell>
          <cell r="AW12">
            <v>-6.2754256710001073</v>
          </cell>
          <cell r="AX12">
            <v>9.6592009719999794</v>
          </cell>
          <cell r="AY12">
            <v>692.11076690499999</v>
          </cell>
          <cell r="AZ12">
            <v>757.04600876500001</v>
          </cell>
          <cell r="BA12">
            <v>1236.412676313</v>
          </cell>
          <cell r="BB12">
            <v>1312.647291257</v>
          </cell>
          <cell r="BC12">
            <v>1756.862042749</v>
          </cell>
          <cell r="BD12">
            <v>1843.6591114739999</v>
          </cell>
          <cell r="BE12">
            <v>2358.9891858029996</v>
          </cell>
          <cell r="BF12">
            <v>2462.0701867749995</v>
          </cell>
          <cell r="BG12">
            <v>3044.8682444099995</v>
          </cell>
          <cell r="BH12">
            <v>731.88750000000005</v>
          </cell>
          <cell r="BI12">
            <v>814.81860000000006</v>
          </cell>
          <cell r="BJ12">
            <v>1356.0464000000002</v>
          </cell>
          <cell r="BK12">
            <v>1438.5796000000003</v>
          </cell>
          <cell r="BL12">
            <v>1927.9806000000003</v>
          </cell>
          <cell r="BM12">
            <v>2031.3183000000004</v>
          </cell>
          <cell r="BN12">
            <v>2552.9238000000005</v>
          </cell>
          <cell r="BO12">
            <v>2646.3456000000006</v>
          </cell>
          <cell r="BP12">
            <v>3236.4001000000007</v>
          </cell>
          <cell r="BQ12">
            <v>-39.776733095000054</v>
          </cell>
          <cell r="BR12">
            <v>-57.77259123500005</v>
          </cell>
          <cell r="BS12">
            <v>-119.63372368700016</v>
          </cell>
          <cell r="BT12">
            <v>-125.93230874300025</v>
          </cell>
          <cell r="BU12">
            <v>-171.11855725100031</v>
          </cell>
          <cell r="BV12">
            <v>-187.65918852600043</v>
          </cell>
          <cell r="BW12">
            <v>-193.93461419700088</v>
          </cell>
          <cell r="BX12">
            <v>-184.2754132250011</v>
          </cell>
          <cell r="BY12">
            <v>-191.53185559000121</v>
          </cell>
          <cell r="BZ12">
            <v>18.399999999999999</v>
          </cell>
          <cell r="CA12">
            <v>475.8</v>
          </cell>
          <cell r="CB12">
            <v>68.699999999999989</v>
          </cell>
          <cell r="CC12">
            <v>757.04600876500001</v>
          </cell>
          <cell r="CD12">
            <v>562.9</v>
          </cell>
          <cell r="CE12">
            <v>194.14600876500003</v>
          </cell>
          <cell r="CF12">
            <v>34.490319553206604</v>
          </cell>
        </row>
        <row r="13">
          <cell r="L13">
            <v>1083.5878093612414</v>
          </cell>
          <cell r="N13">
            <v>1083.5878093612414</v>
          </cell>
          <cell r="Q13">
            <v>87.581100000000021</v>
          </cell>
          <cell r="R13">
            <v>75.481886342485012</v>
          </cell>
          <cell r="S13">
            <v>100.79985627792065</v>
          </cell>
          <cell r="T13">
            <v>96.822372804126232</v>
          </cell>
          <cell r="U13">
            <v>119.95336933611877</v>
          </cell>
          <cell r="V13">
            <v>106.80132008960814</v>
          </cell>
          <cell r="W13">
            <v>121.30396975051718</v>
          </cell>
          <cell r="X13">
            <v>123.15117546677656</v>
          </cell>
          <cell r="Y13">
            <v>120.73640728030996</v>
          </cell>
          <cell r="Z13">
            <v>131.96731670782302</v>
          </cell>
          <cell r="AA13">
            <v>1221.3033438096857</v>
          </cell>
          <cell r="AB13">
            <v>1.0069033117662627</v>
          </cell>
          <cell r="AC13" t="str">
            <v xml:space="preserve"> </v>
          </cell>
          <cell r="AD13">
            <v>1.0069033117662627</v>
          </cell>
          <cell r="AE13">
            <v>79.530992176990523</v>
          </cell>
          <cell r="AF13">
            <v>79.5</v>
          </cell>
          <cell r="AG13">
            <v>79.5</v>
          </cell>
          <cell r="AH13">
            <v>86.8</v>
          </cell>
          <cell r="AI13">
            <v>90.4</v>
          </cell>
          <cell r="AJ13">
            <v>90.4</v>
          </cell>
          <cell r="AK13">
            <v>96.6</v>
          </cell>
          <cell r="AL13">
            <v>96.7</v>
          </cell>
          <cell r="AM13">
            <v>96.7</v>
          </cell>
          <cell r="AN13">
            <v>96.7</v>
          </cell>
          <cell r="AO13">
            <v>96.7</v>
          </cell>
          <cell r="AP13">
            <v>-17.211794713990507</v>
          </cell>
          <cell r="AQ13">
            <v>-5.1146277089999614</v>
          </cell>
          <cell r="AR13">
            <v>8.0811000000000206</v>
          </cell>
          <cell r="AS13">
            <v>-11.318113657514985</v>
          </cell>
          <cell r="AT13">
            <v>10.399856277920648</v>
          </cell>
          <cell r="AU13">
            <v>6.4223728041262262</v>
          </cell>
          <cell r="AV13">
            <v>23.353369336118774</v>
          </cell>
          <cell r="AW13">
            <v>10.101320089608137</v>
          </cell>
          <cell r="AX13">
            <v>24.60396975051718</v>
          </cell>
          <cell r="AY13">
            <v>136.70456975400006</v>
          </cell>
          <cell r="AZ13">
            <v>224.28566975400008</v>
          </cell>
          <cell r="BA13">
            <v>299.76755609648512</v>
          </cell>
          <cell r="BB13">
            <v>400.56741237440576</v>
          </cell>
          <cell r="BC13">
            <v>497.38978517853201</v>
          </cell>
          <cell r="BD13">
            <v>617.34315451465079</v>
          </cell>
          <cell r="BE13">
            <v>724.1444746042589</v>
          </cell>
          <cell r="BF13">
            <v>845.44844435477603</v>
          </cell>
          <cell r="BG13">
            <v>968.59961982155255</v>
          </cell>
          <cell r="BH13">
            <v>159.03099217699054</v>
          </cell>
          <cell r="BI13">
            <v>238.53099217699054</v>
          </cell>
          <cell r="BJ13">
            <v>325.33099217699055</v>
          </cell>
          <cell r="BK13">
            <v>415.73099217699053</v>
          </cell>
          <cell r="BL13">
            <v>506.1309921769905</v>
          </cell>
          <cell r="BM13">
            <v>602.73099217699053</v>
          </cell>
          <cell r="BN13">
            <v>699.43099217699057</v>
          </cell>
          <cell r="BO13">
            <v>796.13099217699062</v>
          </cell>
          <cell r="BP13">
            <v>892.83099217699066</v>
          </cell>
          <cell r="BQ13">
            <v>-22.326422422990476</v>
          </cell>
          <cell r="BR13">
            <v>-14.245322422990455</v>
          </cell>
          <cell r="BS13">
            <v>-25.563436080505426</v>
          </cell>
          <cell r="BT13">
            <v>-15.163579802584763</v>
          </cell>
          <cell r="BU13">
            <v>-8.7412069984584946</v>
          </cell>
          <cell r="BV13">
            <v>14.612162337660266</v>
          </cell>
          <cell r="BW13">
            <v>24.713482427268332</v>
          </cell>
          <cell r="BX13">
            <v>49.317452177785412</v>
          </cell>
          <cell r="BY13">
            <v>75.768627644561889</v>
          </cell>
          <cell r="BZ13">
            <v>80.599999999999994</v>
          </cell>
          <cell r="CA13">
            <v>71.549000000000007</v>
          </cell>
          <cell r="CB13">
            <v>69.2</v>
          </cell>
          <cell r="CC13">
            <v>224.28566975400008</v>
          </cell>
          <cell r="CD13">
            <v>221.34899999999999</v>
          </cell>
          <cell r="CE13">
            <v>2.9366697540000928</v>
          </cell>
          <cell r="CF13">
            <v>1.3267147147717484</v>
          </cell>
        </row>
        <row r="14">
          <cell r="L14">
            <v>1889.9795039928199</v>
          </cell>
          <cell r="N14">
            <v>1889.9795039928199</v>
          </cell>
          <cell r="Q14">
            <v>142.834725642</v>
          </cell>
          <cell r="R14">
            <v>133.22379018051501</v>
          </cell>
          <cell r="S14">
            <v>177.96080820747937</v>
          </cell>
          <cell r="T14">
            <v>166.10573600583371</v>
          </cell>
          <cell r="U14">
            <v>189.71520713288123</v>
          </cell>
          <cell r="V14">
            <v>168.94491869539186</v>
          </cell>
          <cell r="W14">
            <v>177.70895279163273</v>
          </cell>
          <cell r="X14">
            <v>194.80812886039345</v>
          </cell>
          <cell r="Y14">
            <v>187.32168090269005</v>
          </cell>
          <cell r="Z14">
            <v>208.75756498844049</v>
          </cell>
          <cell r="AA14">
            <v>1975.8815134072579</v>
          </cell>
          <cell r="AB14">
            <v>1.7562274190427944</v>
          </cell>
          <cell r="AC14" t="str">
            <v xml:space="preserve"> </v>
          </cell>
          <cell r="AD14">
            <v>1.7562274190427944</v>
          </cell>
          <cell r="AE14">
            <v>140.46900782300949</v>
          </cell>
          <cell r="AF14">
            <v>140.5</v>
          </cell>
          <cell r="AG14">
            <v>140.5</v>
          </cell>
          <cell r="AH14">
            <v>153.19999999999999</v>
          </cell>
          <cell r="AI14">
            <v>159.6</v>
          </cell>
          <cell r="AJ14">
            <v>159.6</v>
          </cell>
          <cell r="AK14">
            <v>170.6</v>
          </cell>
          <cell r="AL14">
            <v>170.8</v>
          </cell>
          <cell r="AM14">
            <v>170.8</v>
          </cell>
          <cell r="AN14">
            <v>170.8</v>
          </cell>
          <cell r="AO14">
            <v>170.8</v>
          </cell>
          <cell r="AP14">
            <v>-27.369007823009511</v>
          </cell>
          <cell r="AQ14">
            <v>-25.100000000000065</v>
          </cell>
          <cell r="AR14">
            <v>2.3347256419999951</v>
          </cell>
          <cell r="AS14">
            <v>-19.976209819484978</v>
          </cell>
          <cell r="AT14">
            <v>18.36080820747938</v>
          </cell>
          <cell r="AU14">
            <v>6.505736005833711</v>
          </cell>
          <cell r="AV14">
            <v>19.115207132881238</v>
          </cell>
          <cell r="AW14">
            <v>-1.8550813046081487</v>
          </cell>
          <cell r="AX14">
            <v>6.9089527916327143</v>
          </cell>
          <cell r="AY14">
            <v>228.49999999999991</v>
          </cell>
          <cell r="AZ14">
            <v>371.33472564199991</v>
          </cell>
          <cell r="BA14">
            <v>504.55851582251489</v>
          </cell>
          <cell r="BB14">
            <v>682.51932402999432</v>
          </cell>
          <cell r="BC14">
            <v>848.62506003582803</v>
          </cell>
          <cell r="BD14">
            <v>1038.3402671687093</v>
          </cell>
          <cell r="BE14">
            <v>1207.2851858641011</v>
          </cell>
          <cell r="BF14">
            <v>1384.9941386557339</v>
          </cell>
          <cell r="BG14">
            <v>1579.8022675161274</v>
          </cell>
          <cell r="BH14">
            <v>280.96900782300952</v>
          </cell>
          <cell r="BI14">
            <v>421.46900782300952</v>
          </cell>
          <cell r="BJ14">
            <v>574.66900782300945</v>
          </cell>
          <cell r="BK14">
            <v>734.26900782300947</v>
          </cell>
          <cell r="BL14">
            <v>893.8690078230095</v>
          </cell>
          <cell r="BM14">
            <v>1064.4690078230094</v>
          </cell>
          <cell r="BN14">
            <v>1235.2690078230094</v>
          </cell>
          <cell r="BO14">
            <v>1406.0690078230093</v>
          </cell>
          <cell r="BP14">
            <v>1576.8690078230093</v>
          </cell>
          <cell r="BQ14">
            <v>-52.469007823009605</v>
          </cell>
          <cell r="BR14">
            <v>-50.13428218100961</v>
          </cell>
          <cell r="BS14">
            <v>-70.11049200049456</v>
          </cell>
          <cell r="BT14">
            <v>-51.749683793015151</v>
          </cell>
          <cell r="BU14">
            <v>-45.243947787181469</v>
          </cell>
          <cell r="BV14">
            <v>-26.128740654300145</v>
          </cell>
          <cell r="BW14">
            <v>-27.983821958908266</v>
          </cell>
          <cell r="BX14">
            <v>-21.074869167275438</v>
          </cell>
          <cell r="BY14">
            <v>2.9332596931180888</v>
          </cell>
          <cell r="BZ14">
            <v>124.9</v>
          </cell>
          <cell r="CA14">
            <v>127.649</v>
          </cell>
          <cell r="CB14">
            <v>125.8</v>
          </cell>
          <cell r="CC14">
            <v>371.33472564199991</v>
          </cell>
          <cell r="CD14">
            <v>378.34899999999999</v>
          </cell>
          <cell r="CE14">
            <v>-7.0142743580000797</v>
          </cell>
          <cell r="CF14">
            <v>-1.8539164522702767</v>
          </cell>
        </row>
        <row r="15">
          <cell r="L15">
            <v>790.43349999999998</v>
          </cell>
          <cell r="N15">
            <v>790.43349999999998</v>
          </cell>
          <cell r="Q15">
            <v>48.755678719580004</v>
          </cell>
          <cell r="R15">
            <v>61.927547688800004</v>
          </cell>
          <cell r="S15">
            <v>56.177978153059996</v>
          </cell>
          <cell r="T15">
            <v>65.378911245259999</v>
          </cell>
          <cell r="U15">
            <v>60.214436816019997</v>
          </cell>
          <cell r="V15">
            <v>49.163226856559994</v>
          </cell>
          <cell r="W15">
            <v>38.87063087264</v>
          </cell>
          <cell r="X15">
            <v>45.708496023000002</v>
          </cell>
          <cell r="Y15">
            <v>45.870645472</v>
          </cell>
          <cell r="Z15">
            <v>50.682198984188432</v>
          </cell>
          <cell r="AA15">
            <v>634.42619069857847</v>
          </cell>
          <cell r="AB15">
            <v>0.73449525917993053</v>
          </cell>
          <cell r="AC15" t="str">
            <v xml:space="preserve"> </v>
          </cell>
          <cell r="AD15">
            <v>0.73449525917993053</v>
          </cell>
          <cell r="AE15">
            <v>60.442500000000003</v>
          </cell>
          <cell r="AF15">
            <v>60.4</v>
          </cell>
          <cell r="AG15">
            <v>60.4</v>
          </cell>
          <cell r="AH15">
            <v>67.674722222222201</v>
          </cell>
          <cell r="AI15">
            <v>68.014937910197958</v>
          </cell>
          <cell r="AJ15">
            <v>68.014937910197958</v>
          </cell>
          <cell r="AK15">
            <v>67.71493791019796</v>
          </cell>
          <cell r="AL15">
            <v>67.989937910197952</v>
          </cell>
          <cell r="AM15">
            <v>67.989937910197952</v>
          </cell>
          <cell r="AN15">
            <v>67.989937910197952</v>
          </cell>
          <cell r="AO15">
            <v>67.989937910197952</v>
          </cell>
          <cell r="AP15">
            <v>-4.2526461975098897</v>
          </cell>
          <cell r="AQ15">
            <v>-4.913413935020003</v>
          </cell>
          <cell r="AR15">
            <v>-11.644321280419994</v>
          </cell>
          <cell r="AS15">
            <v>-5.7471745334221964</v>
          </cell>
          <cell r="AT15">
            <v>-11.836959757137961</v>
          </cell>
          <cell r="AU15">
            <v>-2.6360266649379582</v>
          </cell>
          <cell r="AV15">
            <v>-7.5005010941779631</v>
          </cell>
          <cell r="AW15">
            <v>-18.826711053637958</v>
          </cell>
          <cell r="AX15">
            <v>-29.119307037557952</v>
          </cell>
          <cell r="AY15">
            <v>111.67643986747011</v>
          </cell>
          <cell r="AZ15">
            <v>160.43211858705013</v>
          </cell>
          <cell r="BA15">
            <v>222.35966627585015</v>
          </cell>
          <cell r="BB15">
            <v>278.53764442891014</v>
          </cell>
          <cell r="BC15">
            <v>343.91655567417013</v>
          </cell>
          <cell r="BD15">
            <v>404.13099249019012</v>
          </cell>
          <cell r="BE15">
            <v>453.29421934675014</v>
          </cell>
          <cell r="BF15">
            <v>492.16485021939013</v>
          </cell>
          <cell r="BG15">
            <v>537.87334624239008</v>
          </cell>
          <cell r="BH15">
            <v>120.8425</v>
          </cell>
          <cell r="BI15">
            <v>181.24250000000001</v>
          </cell>
          <cell r="BJ15">
            <v>248.91722222222222</v>
          </cell>
          <cell r="BK15">
            <v>316.93216013242017</v>
          </cell>
          <cell r="BL15">
            <v>384.94709804261811</v>
          </cell>
          <cell r="BM15">
            <v>452.66203595281604</v>
          </cell>
          <cell r="BN15">
            <v>520.65197386301395</v>
          </cell>
          <cell r="BO15">
            <v>588.64191177321186</v>
          </cell>
          <cell r="BP15">
            <v>656.63184968340977</v>
          </cell>
          <cell r="BQ15">
            <v>-9.1660601325298927</v>
          </cell>
          <cell r="BR15">
            <v>-20.81038141294988</v>
          </cell>
          <cell r="BS15">
            <v>-26.557555946372077</v>
          </cell>
          <cell r="BT15">
            <v>-38.394515703510024</v>
          </cell>
          <cell r="BU15">
            <v>-41.030542368447982</v>
          </cell>
          <cell r="BV15">
            <v>-48.531043462625917</v>
          </cell>
          <cell r="BW15">
            <v>-67.35775451626381</v>
          </cell>
          <cell r="BX15">
            <v>-96.477061553821727</v>
          </cell>
          <cell r="BY15">
            <v>-118.75850344101968</v>
          </cell>
          <cell r="BZ15">
            <v>47.09</v>
          </cell>
          <cell r="CA15">
            <v>49.25</v>
          </cell>
          <cell r="CB15">
            <v>42.348999999999997</v>
          </cell>
          <cell r="CC15">
            <v>160.43211858705013</v>
          </cell>
          <cell r="CD15">
            <v>138.68899999999999</v>
          </cell>
          <cell r="CE15">
            <v>21.743118587050134</v>
          </cell>
          <cell r="CF15">
            <v>15.677608596968851</v>
          </cell>
        </row>
        <row r="16">
          <cell r="L16">
            <v>17.53</v>
          </cell>
          <cell r="N16">
            <v>17.53</v>
          </cell>
          <cell r="Q16">
            <v>1.0177726054700003</v>
          </cell>
          <cell r="R16">
            <v>1.2982629337499993</v>
          </cell>
          <cell r="S16">
            <v>1.6454882013199992</v>
          </cell>
          <cell r="T16">
            <v>1.2337663840899999</v>
          </cell>
          <cell r="U16">
            <v>1.6918586908800002</v>
          </cell>
          <cell r="V16">
            <v>2.1747027288200016</v>
          </cell>
          <cell r="W16">
            <v>1.6216783936999981</v>
          </cell>
          <cell r="X16">
            <v>1.5270022994900003</v>
          </cell>
          <cell r="Y16">
            <v>1.519413526719994</v>
          </cell>
          <cell r="Z16">
            <v>-3.3399999999872421E-4</v>
          </cell>
          <cell r="AA16">
            <v>17.118780173479994</v>
          </cell>
          <cell r="AB16">
            <v>1.6289418266589386E-2</v>
          </cell>
          <cell r="AC16" t="str">
            <v xml:space="preserve"> </v>
          </cell>
          <cell r="AD16">
            <v>1.6289418266589386E-2</v>
          </cell>
          <cell r="AE16">
            <v>1</v>
          </cell>
          <cell r="AF16">
            <v>1.67</v>
          </cell>
          <cell r="AG16">
            <v>12.07</v>
          </cell>
          <cell r="AH16">
            <v>15.57</v>
          </cell>
          <cell r="AI16">
            <v>16.960999999999999</v>
          </cell>
          <cell r="AJ16">
            <v>18.37</v>
          </cell>
          <cell r="AK16">
            <v>16.878357587308294</v>
          </cell>
          <cell r="AL16">
            <v>14.648044942680542</v>
          </cell>
          <cell r="AM16">
            <v>17.761343497732124</v>
          </cell>
          <cell r="AN16">
            <v>18.415095593173149</v>
          </cell>
          <cell r="AO16">
            <v>15.432507826418014</v>
          </cell>
          <cell r="AP16">
            <v>0.43595249885999721</v>
          </cell>
          <cell r="AQ16">
            <v>0.28321591038000271</v>
          </cell>
          <cell r="AR16">
            <v>-11.05222739453</v>
          </cell>
          <cell r="AS16">
            <v>-14.271737066250001</v>
          </cell>
          <cell r="AT16">
            <v>-15.315511798679999</v>
          </cell>
          <cell r="AU16">
            <v>-17.136233615910001</v>
          </cell>
          <cell r="AV16">
            <v>-15.186498896428294</v>
          </cell>
          <cell r="AW16">
            <v>-12.473342213860541</v>
          </cell>
          <cell r="AX16">
            <v>-16.139665104032126</v>
          </cell>
          <cell r="AY16">
            <v>3.3891684092399998</v>
          </cell>
          <cell r="AZ16">
            <v>4.4069410147100001</v>
          </cell>
          <cell r="BA16">
            <v>5.7052039484599995</v>
          </cell>
          <cell r="BB16">
            <v>7.3506921497799986</v>
          </cell>
          <cell r="BC16">
            <v>8.5844585338699986</v>
          </cell>
          <cell r="BD16">
            <v>10.276317224749999</v>
          </cell>
          <cell r="BE16">
            <v>12.45101995357</v>
          </cell>
          <cell r="BF16">
            <v>14.072698347269998</v>
          </cell>
          <cell r="BG16">
            <v>15.599700646759999</v>
          </cell>
          <cell r="BH16">
            <v>2.67</v>
          </cell>
          <cell r="BI16">
            <v>14.74</v>
          </cell>
          <cell r="BJ16">
            <v>30.310000000000002</v>
          </cell>
          <cell r="BK16">
            <v>47.271000000000001</v>
          </cell>
          <cell r="BL16">
            <v>65.641000000000005</v>
          </cell>
          <cell r="BM16">
            <v>82.519357587308292</v>
          </cell>
          <cell r="BN16">
            <v>97.167402529988834</v>
          </cell>
          <cell r="BO16">
            <v>114.92874602772096</v>
          </cell>
          <cell r="BP16">
            <v>133.34384162089412</v>
          </cell>
          <cell r="BQ16">
            <v>0.71916840923999992</v>
          </cell>
          <cell r="BR16">
            <v>-10.33305898529</v>
          </cell>
          <cell r="BS16">
            <v>-24.604796051540003</v>
          </cell>
          <cell r="BT16">
            <v>-39.920307850219999</v>
          </cell>
          <cell r="BU16">
            <v>-57.056541466130007</v>
          </cell>
          <cell r="BV16">
            <v>-72.24304036255829</v>
          </cell>
          <cell r="BW16">
            <v>-84.716382576418837</v>
          </cell>
          <cell r="BX16">
            <v>-100.85604768045096</v>
          </cell>
          <cell r="BY16">
            <v>-117.74414097413413</v>
          </cell>
          <cell r="BZ16">
            <v>1.7</v>
          </cell>
          <cell r="CA16">
            <v>2.1638999999999999</v>
          </cell>
          <cell r="CB16">
            <v>1.3045</v>
          </cell>
          <cell r="CC16">
            <v>4.4069410147100001</v>
          </cell>
          <cell r="CD16">
            <v>5.1684000000000001</v>
          </cell>
          <cell r="CE16">
            <v>-0.76145898529</v>
          </cell>
          <cell r="CF16">
            <v>-14.732973169452823</v>
          </cell>
        </row>
        <row r="17">
          <cell r="L17">
            <v>36</v>
          </cell>
          <cell r="M17">
            <v>0</v>
          </cell>
          <cell r="N17">
            <v>36</v>
          </cell>
          <cell r="Q17">
            <v>26.3</v>
          </cell>
          <cell r="R17">
            <v>16.488442864</v>
          </cell>
          <cell r="S17">
            <v>14.380580665999998</v>
          </cell>
          <cell r="T17">
            <v>2.6394211340000004</v>
          </cell>
          <cell r="U17">
            <v>0.60057041300000003</v>
          </cell>
          <cell r="V17">
            <v>1.036056863</v>
          </cell>
          <cell r="W17">
            <v>0.37276778499999996</v>
          </cell>
          <cell r="X17">
            <v>0.41796588399999995</v>
          </cell>
          <cell r="Y17">
            <v>0.37255316999999993</v>
          </cell>
          <cell r="Z17">
            <v>0</v>
          </cell>
          <cell r="AA17">
            <v>74.364814778999985</v>
          </cell>
          <cell r="AB17">
            <v>3.3452313610793948E-2</v>
          </cell>
          <cell r="AC17">
            <v>0</v>
          </cell>
          <cell r="AD17">
            <v>3.3452313610793948E-2</v>
          </cell>
          <cell r="AE17">
            <v>0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0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O17">
            <v>0</v>
          </cell>
          <cell r="AP17">
            <v>0</v>
          </cell>
          <cell r="AQ17">
            <v>11.756456</v>
          </cell>
          <cell r="AR17">
            <v>26.3</v>
          </cell>
          <cell r="AS17">
            <v>16.488442864</v>
          </cell>
          <cell r="AT17">
            <v>14.380580665999998</v>
          </cell>
          <cell r="AU17">
            <v>2.6394211340000004</v>
          </cell>
          <cell r="AV17">
            <v>0.60057041300000003</v>
          </cell>
          <cell r="AW17">
            <v>1.036056863</v>
          </cell>
          <cell r="AX17">
            <v>0.37276778499999996</v>
          </cell>
          <cell r="AY17">
            <v>11.756456</v>
          </cell>
          <cell r="AZ17">
            <v>38.056455999999997</v>
          </cell>
          <cell r="BA17">
            <v>54.544898863999997</v>
          </cell>
          <cell r="BB17">
            <v>68.92547952999999</v>
          </cell>
          <cell r="BC17">
            <v>71.564900663999993</v>
          </cell>
          <cell r="BD17">
            <v>72.165471076999992</v>
          </cell>
          <cell r="BE17">
            <v>73.201527939999991</v>
          </cell>
          <cell r="BF17">
            <v>73.574295724999985</v>
          </cell>
          <cell r="BG17">
            <v>73.992261608999982</v>
          </cell>
          <cell r="BH17">
            <v>0</v>
          </cell>
          <cell r="BI17">
            <v>0</v>
          </cell>
          <cell r="BJ17">
            <v>0</v>
          </cell>
          <cell r="BK17">
            <v>0</v>
          </cell>
          <cell r="BL17">
            <v>0</v>
          </cell>
          <cell r="BM17">
            <v>0</v>
          </cell>
          <cell r="BN17">
            <v>0</v>
          </cell>
          <cell r="BO17">
            <v>0</v>
          </cell>
          <cell r="BP17">
            <v>0</v>
          </cell>
          <cell r="BQ17">
            <v>11.756456</v>
          </cell>
          <cell r="BR17">
            <v>38.056455999999997</v>
          </cell>
          <cell r="BS17">
            <v>54.544898863999997</v>
          </cell>
          <cell r="BT17">
            <v>68.92547952999999</v>
          </cell>
          <cell r="BU17">
            <v>71.564900663999993</v>
          </cell>
          <cell r="BV17">
            <v>72.165471076999992</v>
          </cell>
          <cell r="BW17">
            <v>73.201527939999991</v>
          </cell>
          <cell r="BX17">
            <v>73.574295724999985</v>
          </cell>
          <cell r="BY17">
            <v>73.992261608999982</v>
          </cell>
          <cell r="BZ17">
            <v>0</v>
          </cell>
          <cell r="CA17">
            <v>0</v>
          </cell>
          <cell r="CB17">
            <v>0</v>
          </cell>
          <cell r="CC17">
            <v>38.056455999999997</v>
          </cell>
          <cell r="CD17">
            <v>0</v>
          </cell>
          <cell r="CE17">
            <v>38.056455999999997</v>
          </cell>
          <cell r="CF17" t="str">
            <v xml:space="preserve">n.a. </v>
          </cell>
        </row>
        <row r="18">
          <cell r="L18">
            <v>36</v>
          </cell>
          <cell r="M18">
            <v>0</v>
          </cell>
          <cell r="N18">
            <v>36</v>
          </cell>
          <cell r="Q18">
            <v>26.3</v>
          </cell>
          <cell r="R18">
            <v>16.488442864</v>
          </cell>
          <cell r="S18">
            <v>14.380580665999998</v>
          </cell>
          <cell r="T18">
            <v>2.6394211340000004</v>
          </cell>
          <cell r="U18">
            <v>0.60057041300000003</v>
          </cell>
          <cell r="V18">
            <v>1.036056863</v>
          </cell>
          <cell r="W18">
            <v>0.37276778499999996</v>
          </cell>
          <cell r="X18">
            <v>0.41796588399999995</v>
          </cell>
          <cell r="Y18">
            <v>0.37255316999999993</v>
          </cell>
          <cell r="Z18">
            <v>0</v>
          </cell>
          <cell r="AA18">
            <v>74.364814778999985</v>
          </cell>
          <cell r="AB18">
            <v>3.3452313610793948E-2</v>
          </cell>
          <cell r="AC18" t="str">
            <v xml:space="preserve"> </v>
          </cell>
          <cell r="AD18">
            <v>3.3452313610793948E-2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O18">
            <v>0</v>
          </cell>
          <cell r="AP18">
            <v>0</v>
          </cell>
          <cell r="AQ18">
            <v>11.756456</v>
          </cell>
          <cell r="AR18">
            <v>26.3</v>
          </cell>
          <cell r="AS18">
            <v>16.488442864</v>
          </cell>
          <cell r="AT18">
            <v>14.380580665999998</v>
          </cell>
          <cell r="AU18">
            <v>2.6394211340000004</v>
          </cell>
          <cell r="AV18">
            <v>0.60057041300000003</v>
          </cell>
          <cell r="AW18">
            <v>1.036056863</v>
          </cell>
          <cell r="AX18">
            <v>0.37276778499999996</v>
          </cell>
          <cell r="AY18">
            <v>11.756456</v>
          </cell>
          <cell r="AZ18">
            <v>38.056455999999997</v>
          </cell>
          <cell r="BA18">
            <v>54.544898863999997</v>
          </cell>
          <cell r="BB18">
            <v>68.92547952999999</v>
          </cell>
          <cell r="BC18">
            <v>71.564900663999993</v>
          </cell>
          <cell r="BD18">
            <v>72.165471076999992</v>
          </cell>
          <cell r="BE18">
            <v>73.201527939999991</v>
          </cell>
          <cell r="BF18">
            <v>73.574295724999985</v>
          </cell>
          <cell r="BG18">
            <v>73.992261608999982</v>
          </cell>
          <cell r="BI18">
            <v>0</v>
          </cell>
          <cell r="BJ18">
            <v>0</v>
          </cell>
          <cell r="BK18">
            <v>0</v>
          </cell>
          <cell r="BL18">
            <v>0</v>
          </cell>
          <cell r="BM18">
            <v>0</v>
          </cell>
          <cell r="BN18">
            <v>0</v>
          </cell>
          <cell r="BO18">
            <v>0</v>
          </cell>
          <cell r="BP18">
            <v>0</v>
          </cell>
          <cell r="BQ18">
            <v>11.756456</v>
          </cell>
          <cell r="BR18">
            <v>38.056455999999997</v>
          </cell>
          <cell r="BS18">
            <v>54.544898863999997</v>
          </cell>
          <cell r="BT18">
            <v>68.92547952999999</v>
          </cell>
          <cell r="BU18">
            <v>71.564900663999993</v>
          </cell>
          <cell r="BV18">
            <v>72.165471076999992</v>
          </cell>
          <cell r="BW18">
            <v>73.201527939999991</v>
          </cell>
          <cell r="BX18">
            <v>73.574295724999985</v>
          </cell>
          <cell r="BY18">
            <v>73.992261608999982</v>
          </cell>
          <cell r="BZ18">
            <v>0</v>
          </cell>
          <cell r="CA18">
            <v>0</v>
          </cell>
          <cell r="CB18">
            <v>0</v>
          </cell>
          <cell r="CC18">
            <v>38.056455999999997</v>
          </cell>
          <cell r="CD18">
            <v>0</v>
          </cell>
          <cell r="CE18">
            <v>38.056455999999997</v>
          </cell>
          <cell r="CF18" t="str">
            <v xml:space="preserve">n.a. </v>
          </cell>
        </row>
        <row r="19">
          <cell r="L19">
            <v>387.18270000000001</v>
          </cell>
          <cell r="M19">
            <v>0</v>
          </cell>
          <cell r="N19">
            <v>387.18270000000001</v>
          </cell>
          <cell r="Q19">
            <v>35.094471764150001</v>
          </cell>
          <cell r="R19">
            <v>35.14656270695</v>
          </cell>
          <cell r="S19">
            <v>29.180717095710001</v>
          </cell>
          <cell r="T19">
            <v>31.759557582969997</v>
          </cell>
          <cell r="U19">
            <v>26.012900590530002</v>
          </cell>
          <cell r="V19">
            <v>28.550581069179998</v>
          </cell>
          <cell r="W19">
            <v>29.711161721580002</v>
          </cell>
          <cell r="X19">
            <v>29.501093009100003</v>
          </cell>
          <cell r="Y19">
            <v>16.481547299860001</v>
          </cell>
          <cell r="Z19">
            <v>54.881081765122673</v>
          </cell>
          <cell r="AA19">
            <v>407.57820320317273</v>
          </cell>
          <cell r="AB19">
            <v>0.3597821418076097</v>
          </cell>
          <cell r="AC19" t="e">
            <v>#VALUE!</v>
          </cell>
          <cell r="AD19">
            <v>0.3597821418076097</v>
          </cell>
          <cell r="AE19">
            <v>29.198869108833222</v>
          </cell>
          <cell r="AF19">
            <v>28.8</v>
          </cell>
          <cell r="AG19">
            <v>31.3</v>
          </cell>
          <cell r="AH19">
            <v>27.130943987791408</v>
          </cell>
          <cell r="AI19">
            <v>30.444743670989389</v>
          </cell>
          <cell r="AJ19">
            <v>28.784751352719894</v>
          </cell>
          <cell r="AK19">
            <v>31.027972937692418</v>
          </cell>
          <cell r="AL19">
            <v>31.818774086118658</v>
          </cell>
          <cell r="AM19">
            <v>31.975064531434899</v>
          </cell>
          <cell r="AN19">
            <v>40.148619127596049</v>
          </cell>
          <cell r="AO19">
            <v>39.130534348595681</v>
          </cell>
          <cell r="AP19">
            <v>6.3351749155667729</v>
          </cell>
          <cell r="AQ19">
            <v>26.924484573620003</v>
          </cell>
          <cell r="AR19">
            <v>3.7944717641499963</v>
          </cell>
          <cell r="AS19">
            <v>8.0156187191585921</v>
          </cell>
          <cell r="AT19">
            <v>-1.2640265752793898</v>
          </cell>
          <cell r="AU19">
            <v>2.9748062302501026</v>
          </cell>
          <cell r="AV19">
            <v>-5.0150723471624161</v>
          </cell>
          <cell r="AW19">
            <v>-3.2681930169386604</v>
          </cell>
          <cell r="AX19">
            <v>-2.2639028098548977</v>
          </cell>
          <cell r="AY19">
            <v>91.258528598020007</v>
          </cell>
          <cell r="AZ19">
            <v>126.35300036216999</v>
          </cell>
          <cell r="BA19">
            <v>161.49956306912</v>
          </cell>
          <cell r="BB19">
            <v>190.68028016483001</v>
          </cell>
          <cell r="BC19">
            <v>222.43983774780003</v>
          </cell>
          <cell r="BD19">
            <v>357.64563622913556</v>
          </cell>
          <cell r="BE19">
            <v>277.00331940751005</v>
          </cell>
          <cell r="BF19">
            <v>306.71448112909002</v>
          </cell>
          <cell r="BG19">
            <v>336.21557413819005</v>
          </cell>
          <cell r="BH19">
            <v>0</v>
          </cell>
          <cell r="BI19">
            <v>89.29886910883323</v>
          </cell>
          <cell r="BJ19">
            <v>116.42981309662463</v>
          </cell>
          <cell r="BK19">
            <v>146.87455676761402</v>
          </cell>
          <cell r="BL19">
            <v>175.65930812033389</v>
          </cell>
          <cell r="BM19">
            <v>206.68728105802634</v>
          </cell>
          <cell r="BN19">
            <v>238.50605514414499</v>
          </cell>
          <cell r="BO19">
            <v>270.48111967557992</v>
          </cell>
          <cell r="BP19">
            <v>310.629738803176</v>
          </cell>
          <cell r="BQ19">
            <v>91.258528598020007</v>
          </cell>
          <cell r="BR19">
            <v>37.05413125333677</v>
          </cell>
          <cell r="BS19">
            <v>45.069749972495373</v>
          </cell>
          <cell r="BT19">
            <v>43.805723397215992</v>
          </cell>
          <cell r="BU19">
            <v>46.780529627466109</v>
          </cell>
          <cell r="BV19">
            <v>41.765457280303671</v>
          </cell>
          <cell r="BW19">
            <v>38.497264263365032</v>
          </cell>
          <cell r="BX19">
            <v>36.233361453510128</v>
          </cell>
          <cell r="BY19">
            <v>25.585835335014067</v>
          </cell>
          <cell r="BZ19">
            <v>24.199999999999996</v>
          </cell>
          <cell r="CA19">
            <v>15.7</v>
          </cell>
          <cell r="CB19">
            <v>23.898</v>
          </cell>
          <cell r="CC19">
            <v>126.35300036216999</v>
          </cell>
          <cell r="CD19">
            <v>63.797999999999995</v>
          </cell>
          <cell r="CE19">
            <v>62.555000362169999</v>
          </cell>
          <cell r="CF19">
            <v>98.051663629220357</v>
          </cell>
        </row>
        <row r="20">
          <cell r="L20">
            <v>334.5376</v>
          </cell>
          <cell r="N20">
            <v>334.5376</v>
          </cell>
          <cell r="Q20">
            <v>22.9039720259</v>
          </cell>
          <cell r="R20">
            <v>25.0219692973</v>
          </cell>
          <cell r="S20">
            <v>21.114573597</v>
          </cell>
          <cell r="T20">
            <v>20.491068197259999</v>
          </cell>
          <cell r="U20">
            <v>18.793302554930001</v>
          </cell>
          <cell r="V20">
            <v>20.673125192440001</v>
          </cell>
          <cell r="W20">
            <v>21.788663787080001</v>
          </cell>
          <cell r="X20">
            <v>23.042011341850003</v>
          </cell>
          <cell r="Y20">
            <v>10.44828470136</v>
          </cell>
          <cell r="Z20">
            <v>47.236163857398111</v>
          </cell>
          <cell r="AA20">
            <v>281.14187918592813</v>
          </cell>
          <cell r="AB20">
            <v>0.31086268638339837</v>
          </cell>
          <cell r="AC20" t="str">
            <v xml:space="preserve"> </v>
          </cell>
          <cell r="AD20">
            <v>0.31086268638339837</v>
          </cell>
          <cell r="AE20">
            <v>22</v>
          </cell>
          <cell r="AF20">
            <v>22</v>
          </cell>
          <cell r="AG20">
            <v>22</v>
          </cell>
          <cell r="AH20">
            <v>23</v>
          </cell>
          <cell r="AI20">
            <v>26.92924657871426</v>
          </cell>
          <cell r="AJ20">
            <v>26.854149303394049</v>
          </cell>
          <cell r="AK20">
            <v>26.855239421008392</v>
          </cell>
          <cell r="AL20">
            <v>29.218076853133606</v>
          </cell>
          <cell r="AM20">
            <v>30.998947736553696</v>
          </cell>
          <cell r="AN20">
            <v>33.079835667980184</v>
          </cell>
          <cell r="AO20">
            <v>33.098148150243816</v>
          </cell>
          <cell r="AP20">
            <v>0.79152494470999457</v>
          </cell>
          <cell r="AQ20">
            <v>4.8372196887000065</v>
          </cell>
          <cell r="AR20">
            <v>0.90397202589999992</v>
          </cell>
          <cell r="AS20">
            <v>2.0219692973000001</v>
          </cell>
          <cell r="AT20">
            <v>-5.8146729817142599</v>
          </cell>
          <cell r="AU20">
            <v>-6.3630811061340502</v>
          </cell>
          <cell r="AV20">
            <v>-8.0619368660783906</v>
          </cell>
          <cell r="AW20">
            <v>-8.5449516606936058</v>
          </cell>
          <cell r="AX20">
            <v>-9.2102839494736948</v>
          </cell>
          <cell r="AY20">
            <v>49.628744633410001</v>
          </cell>
          <cell r="AZ20">
            <v>72.532716659309997</v>
          </cell>
          <cell r="BA20">
            <v>97.554685956610001</v>
          </cell>
          <cell r="BB20">
            <v>118.66925955361</v>
          </cell>
          <cell r="BC20">
            <v>139.16032775087001</v>
          </cell>
          <cell r="BD20">
            <v>157.9536303058</v>
          </cell>
          <cell r="BE20">
            <v>178.62675549824002</v>
          </cell>
          <cell r="BF20">
            <v>200.41541928532001</v>
          </cell>
          <cell r="BG20">
            <v>223.45743062717003</v>
          </cell>
          <cell r="BI20">
            <v>66</v>
          </cell>
          <cell r="BJ20">
            <v>89</v>
          </cell>
          <cell r="BK20">
            <v>115.92924657871426</v>
          </cell>
          <cell r="BL20">
            <v>142.78339588210829</v>
          </cell>
          <cell r="BM20">
            <v>169.6386353031167</v>
          </cell>
          <cell r="BN20">
            <v>198.8567121562503</v>
          </cell>
          <cell r="BO20">
            <v>229.855659892804</v>
          </cell>
          <cell r="BP20">
            <v>262.9354955607842</v>
          </cell>
          <cell r="BQ20">
            <v>49.628744633410001</v>
          </cell>
          <cell r="BR20">
            <v>6.5327166593099975</v>
          </cell>
          <cell r="BS20">
            <v>8.5546859566100011</v>
          </cell>
          <cell r="BT20">
            <v>2.7400129748957482</v>
          </cell>
          <cell r="BU20">
            <v>-3.6230681312382842</v>
          </cell>
          <cell r="BV20">
            <v>-11.685004997316696</v>
          </cell>
          <cell r="BW20">
            <v>-20.229956658010281</v>
          </cell>
          <cell r="BX20">
            <v>-29.440240607483986</v>
          </cell>
          <cell r="BY20">
            <v>-39.478064933614178</v>
          </cell>
          <cell r="BZ20">
            <v>16.5</v>
          </cell>
          <cell r="CA20">
            <v>10.1</v>
          </cell>
          <cell r="CB20">
            <v>18</v>
          </cell>
          <cell r="CC20">
            <v>72.532716659309997</v>
          </cell>
          <cell r="CD20">
            <v>44.6</v>
          </cell>
          <cell r="CE20">
            <v>27.932716659309996</v>
          </cell>
          <cell r="CF20">
            <v>62.629409550022409</v>
          </cell>
        </row>
        <row r="21">
          <cell r="L21">
            <v>146.351258</v>
          </cell>
          <cell r="N21">
            <v>146.351258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U21">
            <v>109.19289789080555</v>
          </cell>
          <cell r="V21">
            <v>0</v>
          </cell>
          <cell r="W21">
            <v>0</v>
          </cell>
          <cell r="X21">
            <v>0</v>
          </cell>
          <cell r="Y21">
            <v>31.230465983199998</v>
          </cell>
          <cell r="Z21">
            <v>7.9070483567900007</v>
          </cell>
          <cell r="AA21">
            <v>148.33041223079556</v>
          </cell>
          <cell r="AB21">
            <v>0.13599411610972822</v>
          </cell>
          <cell r="AC21" t="str">
            <v xml:space="preserve"> </v>
          </cell>
          <cell r="AD21">
            <v>0.13599411610972822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111.04121000000001</v>
          </cell>
          <cell r="AL21">
            <v>0</v>
          </cell>
          <cell r="AM21">
            <v>0</v>
          </cell>
          <cell r="AN21">
            <v>0</v>
          </cell>
          <cell r="AO21">
            <v>35.310048000000002</v>
          </cell>
          <cell r="AP21">
            <v>0</v>
          </cell>
          <cell r="AQ21">
            <v>0</v>
          </cell>
          <cell r="AR21">
            <v>0</v>
          </cell>
          <cell r="AS21">
            <v>0</v>
          </cell>
          <cell r="AT21">
            <v>0</v>
          </cell>
          <cell r="AU21">
            <v>0</v>
          </cell>
          <cell r="AV21">
            <v>-1.8483121091944525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0</v>
          </cell>
          <cell r="BB21">
            <v>0</v>
          </cell>
          <cell r="BC21">
            <v>0</v>
          </cell>
          <cell r="BD21">
            <v>109.19289789080555</v>
          </cell>
          <cell r="BE21">
            <v>109.19289789080555</v>
          </cell>
          <cell r="BF21">
            <v>109.19289789080555</v>
          </cell>
          <cell r="BG21">
            <v>109.19289789080555</v>
          </cell>
          <cell r="BH21">
            <v>0</v>
          </cell>
          <cell r="BI21">
            <v>0</v>
          </cell>
          <cell r="BJ21">
            <v>0</v>
          </cell>
          <cell r="BK21">
            <v>0</v>
          </cell>
          <cell r="BL21">
            <v>0</v>
          </cell>
          <cell r="BM21">
            <v>111.04121000000001</v>
          </cell>
          <cell r="BN21">
            <v>111.04121000000001</v>
          </cell>
          <cell r="BO21">
            <v>111.04121000000001</v>
          </cell>
          <cell r="BP21">
            <v>111.04121000000001</v>
          </cell>
          <cell r="BQ21">
            <v>0</v>
          </cell>
          <cell r="BR21">
            <v>0</v>
          </cell>
          <cell r="BS21">
            <v>0</v>
          </cell>
          <cell r="BT21">
            <v>0</v>
          </cell>
          <cell r="BU21">
            <v>0</v>
          </cell>
          <cell r="BV21">
            <v>-1.8483121091944525</v>
          </cell>
          <cell r="BW21">
            <v>-1.8483121091944525</v>
          </cell>
          <cell r="BX21">
            <v>-1.8483121091944525</v>
          </cell>
          <cell r="BY21">
            <v>-1.8483121091944525</v>
          </cell>
          <cell r="CC21">
            <v>0</v>
          </cell>
          <cell r="CD21">
            <v>0</v>
          </cell>
          <cell r="CE21">
            <v>0</v>
          </cell>
          <cell r="CF21" t="str">
            <v xml:space="preserve">n.a. </v>
          </cell>
        </row>
        <row r="22">
          <cell r="L22">
            <v>52.645099999999999</v>
          </cell>
          <cell r="N22">
            <v>52.645099999999999</v>
          </cell>
          <cell r="Q22">
            <v>12.190499738249997</v>
          </cell>
          <cell r="R22">
            <v>10.12459340965</v>
          </cell>
          <cell r="S22">
            <v>8.0661434987099998</v>
          </cell>
          <cell r="T22">
            <v>11.26848938571</v>
          </cell>
          <cell r="U22">
            <v>7.2195980356000007</v>
          </cell>
          <cell r="V22">
            <v>7.8774558767399991</v>
          </cell>
          <cell r="W22">
            <v>7.9224979344999999</v>
          </cell>
          <cell r="X22">
            <v>6.4590816672500004</v>
          </cell>
          <cell r="Y22">
            <v>6.0332625985000004</v>
          </cell>
          <cell r="Z22">
            <v>7.6449179077245635</v>
          </cell>
          <cell r="AA22">
            <v>126.43632401724457</v>
          </cell>
          <cell r="AB22">
            <v>4.8919455424211347E-2</v>
          </cell>
          <cell r="AC22" t="str">
            <v xml:space="preserve"> </v>
          </cell>
          <cell r="AD22">
            <v>4.8919455424211347E-2</v>
          </cell>
          <cell r="AE22">
            <v>7.19886910883322</v>
          </cell>
          <cell r="AF22">
            <v>6.8000000000000007</v>
          </cell>
          <cell r="AG22">
            <v>9.3000000000000007</v>
          </cell>
          <cell r="AH22">
            <v>4.1309439877914071</v>
          </cell>
          <cell r="AI22">
            <v>3.5154970922751296</v>
          </cell>
          <cell r="AJ22">
            <v>1.9306020493258464</v>
          </cell>
          <cell r="AK22">
            <v>4.1727335166840263</v>
          </cell>
          <cell r="AL22">
            <v>2.6006972329850533</v>
          </cell>
          <cell r="AM22">
            <v>0.97611679488120406</v>
          </cell>
          <cell r="AN22">
            <v>7.0687834596158625</v>
          </cell>
          <cell r="AO22">
            <v>6.0323861983518672</v>
          </cell>
          <cell r="AP22">
            <v>5.5436499708567784</v>
          </cell>
          <cell r="AQ22">
            <v>22.087264884919996</v>
          </cell>
          <cell r="AR22">
            <v>2.8904997382499964</v>
          </cell>
          <cell r="AS22">
            <v>5.993649421858593</v>
          </cell>
          <cell r="AT22">
            <v>4.5506464064348702</v>
          </cell>
          <cell r="AU22">
            <v>9.3378873363841528</v>
          </cell>
          <cell r="AV22">
            <v>3.0468645189159744</v>
          </cell>
          <cell r="AW22">
            <v>5.2767586437549454</v>
          </cell>
          <cell r="AX22">
            <v>6.9463811396187962</v>
          </cell>
          <cell r="AY22">
            <v>41.629783964609999</v>
          </cell>
          <cell r="AZ22">
            <v>53.820283702859996</v>
          </cell>
          <cell r="BA22">
            <v>63.94487711251</v>
          </cell>
          <cell r="BB22">
            <v>72.011020611220005</v>
          </cell>
          <cell r="BC22">
            <v>83.279509996930003</v>
          </cell>
          <cell r="BD22">
            <v>90.499108032530003</v>
          </cell>
          <cell r="BE22">
            <v>98.376563909270004</v>
          </cell>
          <cell r="BF22">
            <v>106.29906184377</v>
          </cell>
          <cell r="BG22">
            <v>112.75814351102001</v>
          </cell>
          <cell r="BI22">
            <v>23.298869108833223</v>
          </cell>
          <cell r="BJ22">
            <v>27.429813096624631</v>
          </cell>
          <cell r="BK22">
            <v>30.945310188899761</v>
          </cell>
          <cell r="BL22">
            <v>32.875912238225609</v>
          </cell>
          <cell r="BM22">
            <v>37.048645754909636</v>
          </cell>
          <cell r="BN22">
            <v>39.649342987894691</v>
          </cell>
          <cell r="BO22">
            <v>40.625459782775899</v>
          </cell>
          <cell r="BP22">
            <v>47.694243242391764</v>
          </cell>
          <cell r="BQ22">
            <v>41.629783964609999</v>
          </cell>
          <cell r="BR22">
            <v>30.521414594026773</v>
          </cell>
          <cell r="BS22">
            <v>36.515064015885372</v>
          </cell>
          <cell r="BT22">
            <v>41.065710422320244</v>
          </cell>
          <cell r="BU22">
            <v>50.403597758704393</v>
          </cell>
          <cell r="BV22">
            <v>53.450462277620368</v>
          </cell>
          <cell r="BW22">
            <v>58.727220921375313</v>
          </cell>
          <cell r="BX22">
            <v>65.673602060994114</v>
          </cell>
          <cell r="BY22">
            <v>65.063900268628245</v>
          </cell>
          <cell r="BZ22">
            <v>7.6999999999999957</v>
          </cell>
          <cell r="CA22">
            <v>5.6</v>
          </cell>
          <cell r="CB22">
            <v>5.8979999999999997</v>
          </cell>
          <cell r="CC22">
            <v>53.820283702859996</v>
          </cell>
          <cell r="CD22">
            <v>19.197999999999993</v>
          </cell>
          <cell r="CE22">
            <v>34.622283702860003</v>
          </cell>
          <cell r="CF22">
            <v>180.34318003364942</v>
          </cell>
        </row>
        <row r="23">
          <cell r="L23">
            <v>1674.3179556702951</v>
          </cell>
          <cell r="M23">
            <v>8.8000000000000007</v>
          </cell>
          <cell r="N23">
            <v>1683.117955670295</v>
          </cell>
          <cell r="Q23">
            <v>163.61824812751036</v>
          </cell>
          <cell r="R23">
            <v>61.612279365768785</v>
          </cell>
          <cell r="S23">
            <v>90.096186472955367</v>
          </cell>
          <cell r="T23">
            <v>160.4210803613822</v>
          </cell>
          <cell r="U23">
            <v>297.39152626585241</v>
          </cell>
          <cell r="V23">
            <v>186.98624629550562</v>
          </cell>
          <cell r="W23">
            <v>231.99092437548458</v>
          </cell>
          <cell r="X23">
            <v>65.708967842202497</v>
          </cell>
          <cell r="Y23">
            <v>158.71604268705073</v>
          </cell>
          <cell r="Z23">
            <v>89.273360399922467</v>
          </cell>
          <cell r="AA23">
            <v>1685.5098574418048</v>
          </cell>
          <cell r="AB23">
            <v>1.4198339210365529</v>
          </cell>
          <cell r="AC23" t="e">
            <v>#VALUE!</v>
          </cell>
          <cell r="AD23">
            <v>1.4280111532525248</v>
          </cell>
          <cell r="AE23">
            <v>43.358681283538402</v>
          </cell>
          <cell r="AF23">
            <v>54.703301943100755</v>
          </cell>
          <cell r="AG23">
            <v>206.42999999999998</v>
          </cell>
          <cell r="AH23">
            <v>70.698789840206189</v>
          </cell>
          <cell r="AI23">
            <v>59.375908959537576</v>
          </cell>
          <cell r="AJ23">
            <v>96.220930635838158</v>
          </cell>
          <cell r="AK23">
            <v>335.83759517341042</v>
          </cell>
          <cell r="AL23">
            <v>85.101789017341048</v>
          </cell>
          <cell r="AM23">
            <v>224.30134537572255</v>
          </cell>
          <cell r="AN23">
            <v>94.061628612716802</v>
          </cell>
          <cell r="AO23">
            <v>129.78339337572254</v>
          </cell>
          <cell r="AP23">
            <v>83.805314235128307</v>
          </cell>
          <cell r="AQ23">
            <v>-12.008406786217934</v>
          </cell>
          <cell r="AR23">
            <v>-50.777339729859634</v>
          </cell>
          <cell r="AS23">
            <v>-12.611102625827407</v>
          </cell>
          <cell r="AT23">
            <v>27.177377234257804</v>
          </cell>
          <cell r="AU23">
            <v>59.458325550864039</v>
          </cell>
          <cell r="AV23">
            <v>-38.446068907558015</v>
          </cell>
          <cell r="AW23">
            <v>101.88445727816458</v>
          </cell>
          <cell r="AX23">
            <v>7.6895789997620341</v>
          </cell>
          <cell r="AY23">
            <v>169.85889067554956</v>
          </cell>
          <cell r="AZ23">
            <v>325.51155094568986</v>
          </cell>
          <cell r="BA23">
            <v>383.59923816006869</v>
          </cell>
          <cell r="BB23">
            <v>470.15252435386401</v>
          </cell>
          <cell r="BC23">
            <v>625.83178054056623</v>
          </cell>
          <cell r="BD23">
            <v>811.30850955592302</v>
          </cell>
          <cell r="BE23">
            <v>1104.3753511195941</v>
          </cell>
          <cell r="BF23">
            <v>1327.9476802744889</v>
          </cell>
          <cell r="BG23">
            <v>1393.6566481166917</v>
          </cell>
          <cell r="BH23">
            <v>98.061983226639157</v>
          </cell>
          <cell r="BI23">
            <v>304.49198322663915</v>
          </cell>
          <cell r="BJ23">
            <v>375.19077306684534</v>
          </cell>
          <cell r="BK23">
            <v>434.56668202638292</v>
          </cell>
          <cell r="BL23">
            <v>530.78761266222102</v>
          </cell>
          <cell r="BM23">
            <v>866.62520783563139</v>
          </cell>
          <cell r="BN23">
            <v>951.72699685297243</v>
          </cell>
          <cell r="BO23">
            <v>1176.0283422286952</v>
          </cell>
          <cell r="BP23">
            <v>1270.089970841412</v>
          </cell>
          <cell r="BQ23">
            <v>71.79690744891036</v>
          </cell>
          <cell r="BR23">
            <v>21.019567719050727</v>
          </cell>
          <cell r="BS23">
            <v>8.4084650932233131</v>
          </cell>
          <cell r="BT23">
            <v>35.585842327481132</v>
          </cell>
          <cell r="BU23">
            <v>95.044167878345149</v>
          </cell>
          <cell r="BV23">
            <v>53.876199611097185</v>
          </cell>
          <cell r="BW23">
            <v>152.64835426662171</v>
          </cell>
          <cell r="BX23">
            <v>151.91933804579378</v>
          </cell>
          <cell r="BY23">
            <v>123.5666772752795</v>
          </cell>
          <cell r="BZ23">
            <v>87.848982000000007</v>
          </cell>
          <cell r="CA23">
            <v>68.755261813999994</v>
          </cell>
          <cell r="CB23">
            <v>256.76741800000002</v>
          </cell>
          <cell r="CC23">
            <v>325.51155094568986</v>
          </cell>
          <cell r="CD23">
            <v>413.37166181400005</v>
          </cell>
          <cell r="CE23">
            <v>-87.860110868310187</v>
          </cell>
          <cell r="CF23">
            <v>-21.254507501252849</v>
          </cell>
        </row>
        <row r="24">
          <cell r="L24">
            <v>493.00005823502755</v>
          </cell>
          <cell r="M24">
            <v>8.8000000000000007</v>
          </cell>
          <cell r="N24">
            <v>501.80005823502756</v>
          </cell>
          <cell r="Q24">
            <v>20.389989183469996</v>
          </cell>
          <cell r="R24">
            <v>23.18330702766</v>
          </cell>
          <cell r="S24">
            <v>26.06416653558</v>
          </cell>
          <cell r="T24">
            <v>47.061405926010011</v>
          </cell>
          <cell r="U24">
            <v>30.953203019040004</v>
          </cell>
          <cell r="V24">
            <v>36.708243836569999</v>
          </cell>
          <cell r="W24">
            <v>24.578930537091001</v>
          </cell>
          <cell r="X24">
            <v>18.250467203880003</v>
          </cell>
          <cell r="Y24">
            <v>20.02734643026</v>
          </cell>
          <cell r="Z24">
            <v>54.986501595973827</v>
          </cell>
          <cell r="AA24">
            <v>364.86700234252476</v>
          </cell>
          <cell r="AB24">
            <v>0.45811090439493946</v>
          </cell>
          <cell r="AC24">
            <v>8.1772322159718545E-3</v>
          </cell>
          <cell r="AD24">
            <v>0.46628813661091134</v>
          </cell>
          <cell r="AE24">
            <v>27.7</v>
          </cell>
          <cell r="AF24">
            <v>36</v>
          </cell>
          <cell r="AG24">
            <v>32.700000000000003</v>
          </cell>
          <cell r="AH24">
            <v>24.7</v>
          </cell>
          <cell r="AI24">
            <v>31.9</v>
          </cell>
          <cell r="AJ24">
            <v>52.1</v>
          </cell>
          <cell r="AK24">
            <v>39</v>
          </cell>
          <cell r="AL24">
            <v>43.2</v>
          </cell>
          <cell r="AM24">
            <v>43.2</v>
          </cell>
          <cell r="AN24">
            <v>43.2</v>
          </cell>
          <cell r="AO24">
            <v>43.2</v>
          </cell>
          <cell r="AP24">
            <v>10.564640287859877</v>
          </cell>
          <cell r="AQ24">
            <v>-11.601199240870002</v>
          </cell>
          <cell r="AR24">
            <v>-12.310010816530006</v>
          </cell>
          <cell r="AS24">
            <v>-1.5166929723399996</v>
          </cell>
          <cell r="AT24">
            <v>-5.8358334644199985</v>
          </cell>
          <cell r="AU24">
            <v>-5.0385940739899908</v>
          </cell>
          <cell r="AV24">
            <v>-8.0467969809599964</v>
          </cell>
          <cell r="AW24">
            <v>-6.4917561634300043</v>
          </cell>
          <cell r="AX24">
            <v>-18.621069462909002</v>
          </cell>
          <cell r="AY24">
            <v>62.663441046989874</v>
          </cell>
          <cell r="AZ24">
            <v>83.053430230459867</v>
          </cell>
          <cell r="BA24">
            <v>106.23673725811986</v>
          </cell>
          <cell r="BB24">
            <v>132.30090379369986</v>
          </cell>
          <cell r="BC24">
            <v>179.36230971970986</v>
          </cell>
          <cell r="BD24">
            <v>210.31551273874987</v>
          </cell>
          <cell r="BE24">
            <v>247.02375657531988</v>
          </cell>
          <cell r="BF24">
            <v>271.60268711241088</v>
          </cell>
          <cell r="BG24">
            <v>289.8531543162909</v>
          </cell>
          <cell r="BH24">
            <v>63.7</v>
          </cell>
          <cell r="BI24">
            <v>96.4</v>
          </cell>
          <cell r="BJ24">
            <v>121.10000000000001</v>
          </cell>
          <cell r="BK24">
            <v>153</v>
          </cell>
          <cell r="BL24">
            <v>205.1</v>
          </cell>
          <cell r="BM24">
            <v>244.1</v>
          </cell>
          <cell r="BN24">
            <v>287.3</v>
          </cell>
          <cell r="BO24">
            <v>330.5</v>
          </cell>
          <cell r="BP24">
            <v>373.7</v>
          </cell>
          <cell r="BQ24">
            <v>-1.0365589530101289</v>
          </cell>
          <cell r="BR24">
            <v>-13.346569769540139</v>
          </cell>
          <cell r="BS24">
            <v>-14.863262741880149</v>
          </cell>
          <cell r="BT24">
            <v>-20.69909620630014</v>
          </cell>
          <cell r="BU24">
            <v>-25.737690280290138</v>
          </cell>
          <cell r="BV24">
            <v>-33.784487261250121</v>
          </cell>
          <cell r="BW24">
            <v>-40.276243424680132</v>
          </cell>
          <cell r="BX24">
            <v>-58.897312887589123</v>
          </cell>
          <cell r="BY24">
            <v>-83.846845683709091</v>
          </cell>
          <cell r="BZ24">
            <v>25.247000000000003</v>
          </cell>
          <cell r="CA24">
            <v>20.698</v>
          </cell>
          <cell r="CB24">
            <v>19.547000000000001</v>
          </cell>
          <cell r="CC24">
            <v>83.053430230459867</v>
          </cell>
          <cell r="CD24">
            <v>65.492000000000004</v>
          </cell>
          <cell r="CE24">
            <v>17.561430230459862</v>
          </cell>
          <cell r="CF24">
            <v>26.814618931258561</v>
          </cell>
        </row>
        <row r="25">
          <cell r="L25">
            <v>74.080139435267796</v>
          </cell>
          <cell r="N25">
            <v>74.080139435267796</v>
          </cell>
          <cell r="Q25">
            <v>20.419145816216478</v>
          </cell>
          <cell r="R25">
            <v>18.153312371182583</v>
          </cell>
          <cell r="S25">
            <v>17.05947118514537</v>
          </cell>
          <cell r="T25">
            <v>12.247566229500725</v>
          </cell>
          <cell r="U25">
            <v>25.380658931673061</v>
          </cell>
          <cell r="V25">
            <v>21.110588443768986</v>
          </cell>
          <cell r="W25">
            <v>19.332088271396032</v>
          </cell>
          <cell r="X25">
            <v>22.45435902849901</v>
          </cell>
          <cell r="Y25">
            <v>36.47583390597061</v>
          </cell>
          <cell r="Z25">
            <v>17.618997905190007</v>
          </cell>
          <cell r="AA25">
            <v>225.48435435511669</v>
          </cell>
          <cell r="AB25">
            <v>6.8837557131108951E-2</v>
          </cell>
          <cell r="AC25" t="str">
            <v xml:space="preserve"> </v>
          </cell>
          <cell r="AD25">
            <v>6.8837557131108951E-2</v>
          </cell>
          <cell r="AE25">
            <v>2</v>
          </cell>
          <cell r="AF25">
            <v>4.0999999999999996</v>
          </cell>
          <cell r="AG25">
            <v>5</v>
          </cell>
          <cell r="AH25">
            <v>22</v>
          </cell>
          <cell r="AI25">
            <v>10.4</v>
          </cell>
          <cell r="AJ25">
            <v>11.8</v>
          </cell>
          <cell r="AK25">
            <v>23.4</v>
          </cell>
          <cell r="AL25">
            <v>7.2</v>
          </cell>
          <cell r="AM25">
            <v>7.2</v>
          </cell>
          <cell r="AN25">
            <v>7.2</v>
          </cell>
          <cell r="AO25">
            <v>7.2</v>
          </cell>
          <cell r="AP25">
            <v>6.741418895517878</v>
          </cell>
          <cell r="AQ25">
            <v>2.3909133710559747</v>
          </cell>
          <cell r="AR25">
            <v>15.419145816216478</v>
          </cell>
          <cell r="AS25">
            <v>-3.846687628817417</v>
          </cell>
          <cell r="AT25">
            <v>6.6594711851453692</v>
          </cell>
          <cell r="AU25">
            <v>0.44756622950072433</v>
          </cell>
          <cell r="AV25">
            <v>1.9806589316730623</v>
          </cell>
          <cell r="AW25">
            <v>13.910588443768987</v>
          </cell>
          <cell r="AX25">
            <v>12.132088271396032</v>
          </cell>
          <cell r="AY25">
            <v>15.232332266573852</v>
          </cell>
          <cell r="AZ25">
            <v>35.651478082790334</v>
          </cell>
          <cell r="BA25">
            <v>53.804790453972913</v>
          </cell>
          <cell r="BB25">
            <v>70.864261639118283</v>
          </cell>
          <cell r="BC25">
            <v>83.111827868619002</v>
          </cell>
          <cell r="BD25">
            <v>108.49248680029206</v>
          </cell>
          <cell r="BE25">
            <v>129.60307524406105</v>
          </cell>
          <cell r="BF25">
            <v>148.93516351545708</v>
          </cell>
          <cell r="BG25">
            <v>171.38952254395608</v>
          </cell>
          <cell r="BH25">
            <v>6.1</v>
          </cell>
          <cell r="BI25">
            <v>11.1</v>
          </cell>
          <cell r="BJ25">
            <v>33.1</v>
          </cell>
          <cell r="BK25">
            <v>43.5</v>
          </cell>
          <cell r="BL25">
            <v>55.3</v>
          </cell>
          <cell r="BM25">
            <v>78.699999999999989</v>
          </cell>
          <cell r="BN25">
            <v>85.899999999999991</v>
          </cell>
          <cell r="BO25">
            <v>93.1</v>
          </cell>
          <cell r="BP25">
            <v>100.3</v>
          </cell>
          <cell r="BQ25">
            <v>9.1323322665738527</v>
          </cell>
          <cell r="BR25">
            <v>24.551478082790332</v>
          </cell>
          <cell r="BS25">
            <v>20.704790453972912</v>
          </cell>
          <cell r="BT25">
            <v>27.364261639118283</v>
          </cell>
          <cell r="BU25">
            <v>27.811827868619005</v>
          </cell>
          <cell r="BV25">
            <v>29.792486800292068</v>
          </cell>
          <cell r="BW25">
            <v>43.703075244061054</v>
          </cell>
          <cell r="BX25">
            <v>55.835163515457083</v>
          </cell>
          <cell r="BY25">
            <v>71.089522543956079</v>
          </cell>
          <cell r="BZ25">
            <v>23.351859999999999</v>
          </cell>
          <cell r="CA25">
            <v>20.5769068</v>
          </cell>
          <cell r="CB25">
            <v>29.963000000000001</v>
          </cell>
          <cell r="CC25">
            <v>35.651478082790334</v>
          </cell>
          <cell r="CD25">
            <v>73.891766799999999</v>
          </cell>
          <cell r="CE25">
            <v>-38.240288717209665</v>
          </cell>
          <cell r="CF25">
            <v>-51.751758515550428</v>
          </cell>
        </row>
        <row r="26">
          <cell r="L26">
            <v>10.8</v>
          </cell>
          <cell r="N26">
            <v>10.8</v>
          </cell>
          <cell r="Q26">
            <v>7.4463383106399998</v>
          </cell>
          <cell r="R26">
            <v>8.1457029190000002E-2</v>
          </cell>
          <cell r="S26">
            <v>0</v>
          </cell>
          <cell r="T26">
            <v>0</v>
          </cell>
          <cell r="U26">
            <v>9.3261672939999998E-2</v>
          </cell>
          <cell r="V26">
            <v>0.87509684561000001</v>
          </cell>
          <cell r="W26">
            <v>6.2785879759299998</v>
          </cell>
          <cell r="X26">
            <v>0</v>
          </cell>
          <cell r="Y26">
            <v>0</v>
          </cell>
          <cell r="Z26">
            <v>0</v>
          </cell>
          <cell r="AA26">
            <v>15.571623193810002</v>
          </cell>
          <cell r="AB26">
            <v>1.0035694083238185E-2</v>
          </cell>
          <cell r="AC26" t="str">
            <v xml:space="preserve"> </v>
          </cell>
          <cell r="AD26">
            <v>1.0035694083238185E-2</v>
          </cell>
          <cell r="AE26">
            <v>1.5389999999999999</v>
          </cell>
          <cell r="AF26">
            <v>2.1778</v>
          </cell>
          <cell r="AG26">
            <v>19.13</v>
          </cell>
          <cell r="AH26">
            <v>1.2230000000000001</v>
          </cell>
          <cell r="AI26">
            <v>3.2370000000000001</v>
          </cell>
          <cell r="AJ26">
            <v>2</v>
          </cell>
          <cell r="AK26">
            <v>3.1</v>
          </cell>
          <cell r="AL26">
            <v>3.5</v>
          </cell>
          <cell r="AM26">
            <v>3.5</v>
          </cell>
          <cell r="AN26">
            <v>3.5</v>
          </cell>
          <cell r="AO26">
            <v>3.5</v>
          </cell>
          <cell r="AP26">
            <v>-0.74211864049999998</v>
          </cell>
          <cell r="AQ26">
            <v>-2.1778</v>
          </cell>
          <cell r="AR26">
            <v>-11.683661689359999</v>
          </cell>
          <cell r="AS26">
            <v>-1.14154297081</v>
          </cell>
          <cell r="AT26">
            <v>-3.2370000000000001</v>
          </cell>
          <cell r="AU26">
            <v>-2</v>
          </cell>
          <cell r="AV26">
            <v>-3.0067383270599999</v>
          </cell>
          <cell r="AW26">
            <v>-2.6249031543900001</v>
          </cell>
          <cell r="AX26">
            <v>2.7785879759299998</v>
          </cell>
          <cell r="AY26">
            <v>0.79688135949999994</v>
          </cell>
          <cell r="AZ26">
            <v>8.2432196701400002</v>
          </cell>
          <cell r="BA26">
            <v>8.3246766993300003</v>
          </cell>
          <cell r="BB26">
            <v>8.3246766993300003</v>
          </cell>
          <cell r="BC26">
            <v>8.3246766993300003</v>
          </cell>
          <cell r="BD26">
            <v>8.417938372270001</v>
          </cell>
          <cell r="BE26">
            <v>9.2930352178800018</v>
          </cell>
          <cell r="BF26">
            <v>15.571623193810002</v>
          </cell>
          <cell r="BG26">
            <v>15.571623193810002</v>
          </cell>
          <cell r="BH26">
            <v>3.7168000000000001</v>
          </cell>
          <cell r="BI26">
            <v>22.846799999999998</v>
          </cell>
          <cell r="BJ26">
            <v>24.069799999999997</v>
          </cell>
          <cell r="BK26">
            <v>27.306799999999996</v>
          </cell>
          <cell r="BL26">
            <v>29.306799999999996</v>
          </cell>
          <cell r="BM26">
            <v>32.406799999999997</v>
          </cell>
          <cell r="BN26">
            <v>35.906799999999997</v>
          </cell>
          <cell r="BO26">
            <v>39.406799999999997</v>
          </cell>
          <cell r="BP26">
            <v>42.906799999999997</v>
          </cell>
          <cell r="BQ26">
            <v>-2.9199186405000002</v>
          </cell>
          <cell r="BR26">
            <v>-14.603580329859998</v>
          </cell>
          <cell r="BS26">
            <v>-15.745123300669997</v>
          </cell>
          <cell r="BT26">
            <v>-18.982123300669997</v>
          </cell>
          <cell r="BU26">
            <v>-20.982123300669997</v>
          </cell>
          <cell r="BV26">
            <v>-23.988861627729996</v>
          </cell>
          <cell r="BW26">
            <v>-26.613764782119993</v>
          </cell>
          <cell r="BX26">
            <v>-23.835176806189995</v>
          </cell>
          <cell r="BY26">
            <v>-27.335176806189995</v>
          </cell>
          <cell r="BZ26">
            <v>0.55522199999999999</v>
          </cell>
          <cell r="CA26">
            <v>0.17439501400000001</v>
          </cell>
          <cell r="CB26">
            <v>0.149418</v>
          </cell>
          <cell r="CC26">
            <v>8.2432196701400002</v>
          </cell>
          <cell r="CD26">
            <v>0.87903501400000006</v>
          </cell>
          <cell r="CE26">
            <v>7.36418465614</v>
          </cell>
          <cell r="CF26">
            <v>837.75782976262644</v>
          </cell>
        </row>
        <row r="27">
          <cell r="Q27">
            <v>7.9655878573700001</v>
          </cell>
          <cell r="R27">
            <v>3.5245921513900003</v>
          </cell>
          <cell r="S27">
            <v>3.5429002791599995</v>
          </cell>
          <cell r="T27">
            <v>4.7418241746799987</v>
          </cell>
          <cell r="U27">
            <v>2.7218993596900005</v>
          </cell>
          <cell r="V27">
            <v>3.1123026226399997</v>
          </cell>
          <cell r="W27">
            <v>8.4185952205899994</v>
          </cell>
          <cell r="X27">
            <v>0</v>
          </cell>
          <cell r="Y27">
            <v>0</v>
          </cell>
          <cell r="Z27">
            <v>0</v>
          </cell>
          <cell r="AA27">
            <v>43.863806238139993</v>
          </cell>
        </row>
        <row r="28">
          <cell r="L28">
            <v>186.15</v>
          </cell>
          <cell r="N28">
            <v>186.15</v>
          </cell>
          <cell r="Q28">
            <v>5.0113765807009782</v>
          </cell>
          <cell r="R28">
            <v>4.7818756766337636</v>
          </cell>
          <cell r="S28">
            <v>21.554095750260004</v>
          </cell>
          <cell r="T28">
            <v>5.9497288321294901</v>
          </cell>
          <cell r="U28">
            <v>3.9456540861499994</v>
          </cell>
          <cell r="V28">
            <v>21.941462904838779</v>
          </cell>
          <cell r="W28">
            <v>6.9551681920775339</v>
          </cell>
          <cell r="X28">
            <v>11.505704975772867</v>
          </cell>
          <cell r="Y28">
            <v>5.8337863561200001</v>
          </cell>
          <cell r="Z28">
            <v>7.3605258967185696</v>
          </cell>
          <cell r="AA28">
            <v>167.42776221485198</v>
          </cell>
          <cell r="AB28">
            <v>0.17297633829581371</v>
          </cell>
          <cell r="AC28" t="str">
            <v xml:space="preserve"> </v>
          </cell>
          <cell r="AD28">
            <v>0.17297633829581371</v>
          </cell>
          <cell r="AE28">
            <v>10.119681283538403</v>
          </cell>
          <cell r="AF28">
            <v>10.35904385061521</v>
          </cell>
          <cell r="AG28">
            <v>9.3999999999999986</v>
          </cell>
          <cell r="AH28">
            <v>7.7757898402061905</v>
          </cell>
          <cell r="AI28">
            <v>10.8</v>
          </cell>
          <cell r="AJ28">
            <v>24</v>
          </cell>
          <cell r="AK28">
            <v>5.2</v>
          </cell>
          <cell r="AL28">
            <v>29.5</v>
          </cell>
          <cell r="AM28">
            <v>29.5</v>
          </cell>
          <cell r="AN28">
            <v>29.5</v>
          </cell>
          <cell r="AO28">
            <v>29.5</v>
          </cell>
          <cell r="AP28">
            <v>53.538706444161605</v>
          </cell>
          <cell r="AQ28">
            <v>-1.4290486148652075</v>
          </cell>
          <cell r="AR28">
            <v>-4.3886234192990203</v>
          </cell>
          <cell r="AS28">
            <v>-2.9939141635724269</v>
          </cell>
          <cell r="AT28">
            <v>10.754095750260003</v>
          </cell>
          <cell r="AU28">
            <v>-18.050271167870509</v>
          </cell>
          <cell r="AV28">
            <v>-1.2543459138500008</v>
          </cell>
          <cell r="AW28">
            <v>-7.5585370951612205</v>
          </cell>
          <cell r="AX28">
            <v>-22.544831807922467</v>
          </cell>
          <cell r="AY28">
            <v>72.588382963450016</v>
          </cell>
          <cell r="AZ28">
            <v>77.599759544150999</v>
          </cell>
          <cell r="BA28">
            <v>82.381635220784759</v>
          </cell>
          <cell r="BB28">
            <v>103.93573097104476</v>
          </cell>
          <cell r="BC28">
            <v>109.88545980317426</v>
          </cell>
          <cell r="BD28">
            <v>113.83111388932426</v>
          </cell>
          <cell r="BE28">
            <v>135.77257679416303</v>
          </cell>
          <cell r="BF28">
            <v>142.72774498624057</v>
          </cell>
          <cell r="BG28">
            <v>154.23344996201342</v>
          </cell>
          <cell r="BH28">
            <v>20.478725134153613</v>
          </cell>
          <cell r="BI28">
            <v>29.878725134153612</v>
          </cell>
          <cell r="BJ28">
            <v>37.654514974359799</v>
          </cell>
          <cell r="BK28">
            <v>48.454514974359796</v>
          </cell>
          <cell r="BL28">
            <v>72.454514974359796</v>
          </cell>
          <cell r="BM28">
            <v>77.654514974359799</v>
          </cell>
          <cell r="BN28">
            <v>107.1545149743598</v>
          </cell>
          <cell r="BO28">
            <v>136.65451497435981</v>
          </cell>
          <cell r="BP28">
            <v>166.15451497435981</v>
          </cell>
          <cell r="BQ28">
            <v>52.109657829296403</v>
          </cell>
          <cell r="BR28">
            <v>47.721034409997387</v>
          </cell>
          <cell r="BS28">
            <v>44.72712024642496</v>
          </cell>
          <cell r="BT28">
            <v>55.481215996684966</v>
          </cell>
          <cell r="BU28">
            <v>37.430944828814461</v>
          </cell>
          <cell r="BV28">
            <v>36.176598914964458</v>
          </cell>
          <cell r="BW28">
            <v>28.618061819803231</v>
          </cell>
          <cell r="BX28">
            <v>6.073230011880753</v>
          </cell>
          <cell r="BY28">
            <v>-11.921065012346389</v>
          </cell>
          <cell r="BZ28">
            <v>32.994900000000001</v>
          </cell>
          <cell r="CA28">
            <v>16.900000000000002</v>
          </cell>
          <cell r="CB28">
            <v>8.8000000000000007</v>
          </cell>
          <cell r="CC28">
            <v>77.599759544150999</v>
          </cell>
          <cell r="CD28">
            <v>58.694900000000004</v>
          </cell>
          <cell r="CE28">
            <v>18.904859544150995</v>
          </cell>
          <cell r="CF28">
            <v>32.208691971791417</v>
          </cell>
        </row>
        <row r="29">
          <cell r="L29">
            <v>650.67629999999997</v>
          </cell>
          <cell r="M29">
            <v>0</v>
          </cell>
          <cell r="N29">
            <v>650.67629999999997</v>
          </cell>
          <cell r="Q29">
            <v>100</v>
          </cell>
          <cell r="R29">
            <v>0</v>
          </cell>
          <cell r="S29">
            <v>17.899999999999999</v>
          </cell>
          <cell r="T29">
            <v>88.812268683499994</v>
          </cell>
          <cell r="U29">
            <v>114.15</v>
          </cell>
          <cell r="V29">
            <v>98.247960756910004</v>
          </cell>
          <cell r="W29">
            <v>150.15</v>
          </cell>
          <cell r="X29">
            <v>0.5</v>
          </cell>
          <cell r="Y29">
            <v>58.708274347809997</v>
          </cell>
          <cell r="Z29">
            <v>0.14164135505006925</v>
          </cell>
          <cell r="AA29">
            <v>633.51014514327005</v>
          </cell>
          <cell r="AB29">
            <v>0.60462854574197344</v>
          </cell>
          <cell r="AC29" t="str">
            <v xml:space="preserve"> </v>
          </cell>
          <cell r="AD29">
            <v>0.60462854574197344</v>
          </cell>
          <cell r="AE29">
            <v>0</v>
          </cell>
          <cell r="AF29">
            <v>0</v>
          </cell>
          <cell r="AG29">
            <v>138.19999999999999</v>
          </cell>
          <cell r="AH29">
            <v>0</v>
          </cell>
          <cell r="AI29">
            <v>0</v>
          </cell>
          <cell r="AJ29">
            <v>0</v>
          </cell>
          <cell r="AK29">
            <v>139.078495</v>
          </cell>
          <cell r="AL29">
            <v>0</v>
          </cell>
          <cell r="AM29">
            <v>139.078</v>
          </cell>
          <cell r="AN29">
            <v>0</v>
          </cell>
          <cell r="AO29">
            <v>0</v>
          </cell>
          <cell r="AP29">
            <v>4.4000000000000004</v>
          </cell>
          <cell r="AQ29">
            <v>0.5</v>
          </cell>
          <cell r="AR29">
            <v>-38.199999999999989</v>
          </cell>
          <cell r="AS29">
            <v>0</v>
          </cell>
          <cell r="AT29">
            <v>17.899999999999999</v>
          </cell>
          <cell r="AU29">
            <v>88.812268683499994</v>
          </cell>
          <cell r="AV29">
            <v>-24.928494999999998</v>
          </cell>
          <cell r="AW29">
            <v>98.247960756910004</v>
          </cell>
          <cell r="AX29">
            <v>11.072000000000003</v>
          </cell>
          <cell r="AY29">
            <v>4.9000000000000004</v>
          </cell>
          <cell r="AZ29">
            <v>104.9</v>
          </cell>
          <cell r="BA29">
            <v>104.9</v>
          </cell>
          <cell r="BB29">
            <v>122.8</v>
          </cell>
          <cell r="BC29">
            <v>211.61226868349999</v>
          </cell>
          <cell r="BD29">
            <v>325.7622686835</v>
          </cell>
          <cell r="BE29">
            <v>424.01022944041</v>
          </cell>
          <cell r="BF29">
            <v>574.16022944041003</v>
          </cell>
          <cell r="BG29">
            <v>574.66022944041003</v>
          </cell>
          <cell r="BH29">
            <v>0</v>
          </cell>
          <cell r="BI29">
            <v>138.19999999999999</v>
          </cell>
          <cell r="BJ29">
            <v>138.19999999999999</v>
          </cell>
          <cell r="BK29">
            <v>138.19999999999999</v>
          </cell>
          <cell r="BL29">
            <v>138.19999999999999</v>
          </cell>
          <cell r="BM29">
            <v>277.27849500000002</v>
          </cell>
          <cell r="BN29">
            <v>277.27849500000002</v>
          </cell>
          <cell r="BO29">
            <v>416.356495</v>
          </cell>
          <cell r="BP29">
            <v>416.356495</v>
          </cell>
          <cell r="BQ29">
            <v>4.9000000000000004</v>
          </cell>
          <cell r="BR29">
            <v>-33.29999999999999</v>
          </cell>
          <cell r="BS29">
            <v>-33.29999999999999</v>
          </cell>
          <cell r="BT29">
            <v>-15.399999999999991</v>
          </cell>
          <cell r="BU29">
            <v>73.412268683500002</v>
          </cell>
          <cell r="BV29">
            <v>48.483773683500004</v>
          </cell>
          <cell r="BW29">
            <v>146.73173444041001</v>
          </cell>
          <cell r="BX29">
            <v>157.80373444041004</v>
          </cell>
          <cell r="BY29">
            <v>158.30373444041004</v>
          </cell>
          <cell r="BZ29">
            <v>0</v>
          </cell>
          <cell r="CA29">
            <v>8.5</v>
          </cell>
          <cell r="CB29">
            <v>189.3</v>
          </cell>
          <cell r="CC29">
            <v>104.9</v>
          </cell>
          <cell r="CD29">
            <v>197.8</v>
          </cell>
          <cell r="CE29">
            <v>-92.9</v>
          </cell>
          <cell r="CF29">
            <v>-46.96663296258847</v>
          </cell>
        </row>
        <row r="30">
          <cell r="G30" t="str">
            <v>Ecopetrol</v>
          </cell>
          <cell r="L30">
            <v>207</v>
          </cell>
          <cell r="N30">
            <v>207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103.5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103.5</v>
          </cell>
          <cell r="AB30">
            <v>0.19235080326206519</v>
          </cell>
          <cell r="AC30" t="str">
            <v xml:space="preserve"> </v>
          </cell>
          <cell r="AD30">
            <v>0.19235080326206519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139.078495</v>
          </cell>
          <cell r="AL30">
            <v>0</v>
          </cell>
          <cell r="AM30">
            <v>139.078</v>
          </cell>
          <cell r="AN30">
            <v>0</v>
          </cell>
          <cell r="AO30">
            <v>0</v>
          </cell>
          <cell r="AP30">
            <v>0</v>
          </cell>
          <cell r="AQ30">
            <v>0</v>
          </cell>
          <cell r="AR30">
            <v>0</v>
          </cell>
          <cell r="AS30">
            <v>0</v>
          </cell>
          <cell r="AT30">
            <v>0</v>
          </cell>
          <cell r="AU30">
            <v>0</v>
          </cell>
          <cell r="AV30">
            <v>-35.578495000000004</v>
          </cell>
          <cell r="AW30">
            <v>0</v>
          </cell>
          <cell r="AX30">
            <v>-139.078</v>
          </cell>
          <cell r="AY30">
            <v>0</v>
          </cell>
          <cell r="AZ30">
            <v>0</v>
          </cell>
          <cell r="BA30">
            <v>0</v>
          </cell>
          <cell r="BB30">
            <v>0</v>
          </cell>
          <cell r="BC30">
            <v>0</v>
          </cell>
          <cell r="BD30">
            <v>103.5</v>
          </cell>
          <cell r="BE30">
            <v>103.5</v>
          </cell>
          <cell r="BF30">
            <v>103.5</v>
          </cell>
          <cell r="BG30">
            <v>103.5</v>
          </cell>
          <cell r="BH30">
            <v>0</v>
          </cell>
          <cell r="BI30">
            <v>0</v>
          </cell>
          <cell r="BJ30">
            <v>0</v>
          </cell>
          <cell r="BK30">
            <v>0</v>
          </cell>
          <cell r="BL30">
            <v>0</v>
          </cell>
          <cell r="BM30">
            <v>139.078495</v>
          </cell>
          <cell r="BN30">
            <v>139.078495</v>
          </cell>
          <cell r="BO30">
            <v>278.15649500000001</v>
          </cell>
          <cell r="BP30">
            <v>278.15649500000001</v>
          </cell>
          <cell r="BQ30">
            <v>0</v>
          </cell>
          <cell r="BR30">
            <v>0</v>
          </cell>
          <cell r="BS30">
            <v>0</v>
          </cell>
          <cell r="BT30">
            <v>0</v>
          </cell>
          <cell r="BU30">
            <v>0</v>
          </cell>
          <cell r="BV30">
            <v>-35.578495000000004</v>
          </cell>
          <cell r="BW30">
            <v>-35.578495000000004</v>
          </cell>
          <cell r="BX30">
            <v>-174.65649500000001</v>
          </cell>
          <cell r="BY30">
            <v>-174.65649500000001</v>
          </cell>
          <cell r="CC30">
            <v>0</v>
          </cell>
          <cell r="CD30">
            <v>0</v>
          </cell>
          <cell r="CE30">
            <v>0</v>
          </cell>
          <cell r="CF30" t="str">
            <v xml:space="preserve">n.a. </v>
          </cell>
        </row>
        <row r="31">
          <cell r="G31" t="str">
            <v>Telecom</v>
          </cell>
          <cell r="L31">
            <v>40.799999999999997</v>
          </cell>
          <cell r="N31">
            <v>40.799999999999997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3.7912622092233138E-2</v>
          </cell>
          <cell r="AC31" t="str">
            <v xml:space="preserve"> </v>
          </cell>
          <cell r="AD31">
            <v>3.7912622092233138E-2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P31">
            <v>0</v>
          </cell>
          <cell r="AQ31">
            <v>0</v>
          </cell>
          <cell r="AR31">
            <v>0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  <cell r="AY31">
            <v>0</v>
          </cell>
          <cell r="AZ31">
            <v>0</v>
          </cell>
          <cell r="BA31">
            <v>0</v>
          </cell>
          <cell r="BB31">
            <v>0</v>
          </cell>
          <cell r="BC31">
            <v>0</v>
          </cell>
          <cell r="BD31">
            <v>0</v>
          </cell>
          <cell r="BE31">
            <v>0</v>
          </cell>
          <cell r="BF31">
            <v>0</v>
          </cell>
          <cell r="BG31">
            <v>0</v>
          </cell>
          <cell r="BH31">
            <v>0</v>
          </cell>
          <cell r="BI31">
            <v>0</v>
          </cell>
          <cell r="BJ31">
            <v>0</v>
          </cell>
          <cell r="BK31">
            <v>0</v>
          </cell>
          <cell r="BL31">
            <v>0</v>
          </cell>
          <cell r="BM31">
            <v>0</v>
          </cell>
          <cell r="BN31">
            <v>0</v>
          </cell>
          <cell r="BO31">
            <v>0</v>
          </cell>
          <cell r="BP31">
            <v>0</v>
          </cell>
          <cell r="BQ31">
            <v>0</v>
          </cell>
          <cell r="BR31">
            <v>0</v>
          </cell>
          <cell r="BS31">
            <v>0</v>
          </cell>
          <cell r="BT31">
            <v>0</v>
          </cell>
          <cell r="BU31">
            <v>0</v>
          </cell>
          <cell r="BV31">
            <v>0</v>
          </cell>
          <cell r="BW31">
            <v>0</v>
          </cell>
          <cell r="BX31">
            <v>0</v>
          </cell>
          <cell r="BY31">
            <v>0</v>
          </cell>
          <cell r="CC31">
            <v>0</v>
          </cell>
          <cell r="CD31">
            <v>0</v>
          </cell>
          <cell r="CE31">
            <v>0</v>
          </cell>
          <cell r="CF31" t="str">
            <v xml:space="preserve">n.a. </v>
          </cell>
        </row>
        <row r="32">
          <cell r="G32" t="str">
            <v>Banco de la República</v>
          </cell>
          <cell r="L32">
            <v>99.999999999999986</v>
          </cell>
          <cell r="N32">
            <v>99.999999999999986</v>
          </cell>
          <cell r="O32">
            <v>0</v>
          </cell>
          <cell r="P32">
            <v>0</v>
          </cell>
          <cell r="Q32">
            <v>100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100</v>
          </cell>
          <cell r="AB32">
            <v>9.2923093363316514E-2</v>
          </cell>
          <cell r="AC32" t="str">
            <v xml:space="preserve"> </v>
          </cell>
          <cell r="AD32">
            <v>9.2923093363316514E-2</v>
          </cell>
          <cell r="AE32">
            <v>0</v>
          </cell>
          <cell r="AF32">
            <v>0</v>
          </cell>
          <cell r="AG32">
            <v>138.19999999999999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O32">
            <v>0</v>
          </cell>
          <cell r="AP32">
            <v>0</v>
          </cell>
          <cell r="AQ32">
            <v>0</v>
          </cell>
          <cell r="AR32">
            <v>-38.199999999999989</v>
          </cell>
          <cell r="AS32">
            <v>0</v>
          </cell>
          <cell r="AT32">
            <v>0</v>
          </cell>
          <cell r="AU32">
            <v>0</v>
          </cell>
          <cell r="AV32">
            <v>0</v>
          </cell>
          <cell r="AW32">
            <v>0</v>
          </cell>
          <cell r="AX32">
            <v>0</v>
          </cell>
          <cell r="AY32">
            <v>0</v>
          </cell>
          <cell r="AZ32">
            <v>100</v>
          </cell>
          <cell r="BA32">
            <v>100</v>
          </cell>
          <cell r="BB32">
            <v>100</v>
          </cell>
          <cell r="BC32">
            <v>100</v>
          </cell>
          <cell r="BD32">
            <v>100</v>
          </cell>
          <cell r="BE32">
            <v>100</v>
          </cell>
          <cell r="BF32">
            <v>100</v>
          </cell>
          <cell r="BG32">
            <v>100</v>
          </cell>
          <cell r="BH32">
            <v>0</v>
          </cell>
          <cell r="BI32">
            <v>138.19999999999999</v>
          </cell>
          <cell r="BJ32">
            <v>138.19999999999999</v>
          </cell>
          <cell r="BK32">
            <v>138.19999999999999</v>
          </cell>
          <cell r="BL32">
            <v>138.19999999999999</v>
          </cell>
          <cell r="BM32">
            <v>138.19999999999999</v>
          </cell>
          <cell r="BN32">
            <v>138.19999999999999</v>
          </cell>
          <cell r="BO32">
            <v>138.19999999999999</v>
          </cell>
          <cell r="BP32">
            <v>138.19999999999999</v>
          </cell>
          <cell r="BQ32">
            <v>0</v>
          </cell>
          <cell r="BR32">
            <v>-38.199999999999989</v>
          </cell>
          <cell r="BS32">
            <v>-38.199999999999989</v>
          </cell>
          <cell r="BT32">
            <v>-38.199999999999989</v>
          </cell>
          <cell r="BU32">
            <v>-38.199999999999989</v>
          </cell>
          <cell r="BV32">
            <v>-38.199999999999989</v>
          </cell>
          <cell r="BW32">
            <v>-38.199999999999989</v>
          </cell>
          <cell r="BX32">
            <v>-38.199999999999989</v>
          </cell>
          <cell r="BY32">
            <v>-38.199999999999989</v>
          </cell>
          <cell r="CB32">
            <v>189.3</v>
          </cell>
          <cell r="CC32">
            <v>100</v>
          </cell>
          <cell r="CD32">
            <v>189.3</v>
          </cell>
          <cell r="CE32">
            <v>-89.300000000000011</v>
          </cell>
          <cell r="CF32">
            <v>-47.173798203909143</v>
          </cell>
        </row>
        <row r="33">
          <cell r="G33" t="str">
            <v>Isagen</v>
          </cell>
          <cell r="L33">
            <v>175.30330000000001</v>
          </cell>
          <cell r="N33">
            <v>175.30330000000001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  <cell r="AB33">
            <v>0.16289724912797485</v>
          </cell>
          <cell r="AC33" t="str">
            <v xml:space="preserve"> </v>
          </cell>
          <cell r="AD33">
            <v>0.16289724912797485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O33">
            <v>0</v>
          </cell>
          <cell r="AP33">
            <v>0</v>
          </cell>
          <cell r="AQ33">
            <v>0</v>
          </cell>
          <cell r="AR33">
            <v>0</v>
          </cell>
          <cell r="AS33">
            <v>0</v>
          </cell>
          <cell r="AT33">
            <v>0</v>
          </cell>
          <cell r="AU33">
            <v>0</v>
          </cell>
          <cell r="AV33">
            <v>0</v>
          </cell>
          <cell r="AW33">
            <v>0</v>
          </cell>
          <cell r="AX33">
            <v>0</v>
          </cell>
          <cell r="AY33">
            <v>0</v>
          </cell>
          <cell r="AZ33">
            <v>0</v>
          </cell>
          <cell r="BA33">
            <v>0</v>
          </cell>
          <cell r="BB33">
            <v>0</v>
          </cell>
          <cell r="BC33">
            <v>0</v>
          </cell>
          <cell r="BD33">
            <v>0</v>
          </cell>
          <cell r="BE33">
            <v>0</v>
          </cell>
          <cell r="BF33">
            <v>0</v>
          </cell>
          <cell r="BG33">
            <v>0</v>
          </cell>
          <cell r="BH33">
            <v>0</v>
          </cell>
          <cell r="BI33">
            <v>0</v>
          </cell>
          <cell r="BJ33">
            <v>0</v>
          </cell>
          <cell r="BK33">
            <v>0</v>
          </cell>
          <cell r="BL33">
            <v>0</v>
          </cell>
          <cell r="BM33">
            <v>0</v>
          </cell>
          <cell r="BN33">
            <v>0</v>
          </cell>
          <cell r="BO33">
            <v>0</v>
          </cell>
          <cell r="BP33">
            <v>0</v>
          </cell>
          <cell r="BQ33">
            <v>0</v>
          </cell>
          <cell r="BR33">
            <v>0</v>
          </cell>
          <cell r="BS33">
            <v>0</v>
          </cell>
          <cell r="BT33">
            <v>0</v>
          </cell>
          <cell r="BU33">
            <v>0</v>
          </cell>
          <cell r="BV33">
            <v>0</v>
          </cell>
          <cell r="BW33">
            <v>0</v>
          </cell>
          <cell r="BX33">
            <v>0</v>
          </cell>
          <cell r="BY33">
            <v>0</v>
          </cell>
          <cell r="CC33">
            <v>0</v>
          </cell>
          <cell r="CD33">
            <v>0</v>
          </cell>
          <cell r="CE33">
            <v>0</v>
          </cell>
          <cell r="CF33" t="str">
            <v xml:space="preserve">n.a. </v>
          </cell>
        </row>
        <row r="34">
          <cell r="G34" t="str">
            <v xml:space="preserve">Resto  </v>
          </cell>
          <cell r="L34">
            <v>127.57299999999999</v>
          </cell>
          <cell r="N34">
            <v>127.57299999999999</v>
          </cell>
          <cell r="O34">
            <v>4.4000000000000004</v>
          </cell>
          <cell r="P34">
            <v>0.5</v>
          </cell>
          <cell r="Q34">
            <v>0</v>
          </cell>
          <cell r="R34">
            <v>0</v>
          </cell>
          <cell r="S34">
            <v>17.899999999999999</v>
          </cell>
          <cell r="T34">
            <v>88.812268683499994</v>
          </cell>
          <cell r="U34">
            <v>10.650000000000006</v>
          </cell>
          <cell r="V34">
            <v>98.247960756910004</v>
          </cell>
          <cell r="W34">
            <v>150.15</v>
          </cell>
          <cell r="X34">
            <v>0.5</v>
          </cell>
          <cell r="Y34">
            <v>58.708274347809997</v>
          </cell>
          <cell r="Z34">
            <v>0.14164135505006925</v>
          </cell>
          <cell r="AA34">
            <v>430.01014514327011</v>
          </cell>
          <cell r="AB34">
            <v>0.11854477789638378</v>
          </cell>
          <cell r="AC34" t="str">
            <v xml:space="preserve"> </v>
          </cell>
          <cell r="AD34">
            <v>0.11854477789638378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O34">
            <v>0</v>
          </cell>
          <cell r="AP34">
            <v>4.4000000000000004</v>
          </cell>
          <cell r="AQ34">
            <v>0.5</v>
          </cell>
          <cell r="AR34">
            <v>0</v>
          </cell>
          <cell r="AS34">
            <v>0</v>
          </cell>
          <cell r="AT34">
            <v>17.899999999999999</v>
          </cell>
          <cell r="AU34">
            <v>88.812268683499994</v>
          </cell>
          <cell r="AV34">
            <v>10.650000000000006</v>
          </cell>
          <cell r="AW34">
            <v>98.247960756910004</v>
          </cell>
          <cell r="AX34">
            <v>150.15</v>
          </cell>
          <cell r="AY34">
            <v>4.9000000000000004</v>
          </cell>
          <cell r="AZ34">
            <v>4.9000000000000004</v>
          </cell>
          <cell r="BA34">
            <v>4.9000000000000004</v>
          </cell>
          <cell r="BB34">
            <v>22.799999999999997</v>
          </cell>
          <cell r="BC34">
            <v>111.61226868349999</v>
          </cell>
          <cell r="BD34">
            <v>122.2622686835</v>
          </cell>
          <cell r="BE34">
            <v>220.51022944041</v>
          </cell>
          <cell r="BF34">
            <v>370.66022944041003</v>
          </cell>
          <cell r="BG34">
            <v>371.16022944041003</v>
          </cell>
          <cell r="BH34">
            <v>0</v>
          </cell>
          <cell r="BI34">
            <v>0</v>
          </cell>
          <cell r="BJ34">
            <v>0</v>
          </cell>
          <cell r="BK34">
            <v>0</v>
          </cell>
          <cell r="BL34">
            <v>0</v>
          </cell>
          <cell r="BM34">
            <v>0</v>
          </cell>
          <cell r="BN34">
            <v>0</v>
          </cell>
          <cell r="BO34">
            <v>0</v>
          </cell>
          <cell r="BP34">
            <v>0</v>
          </cell>
          <cell r="BQ34">
            <v>4.9000000000000004</v>
          </cell>
          <cell r="BR34">
            <v>4.9000000000000004</v>
          </cell>
          <cell r="BS34">
            <v>4.9000000000000004</v>
          </cell>
          <cell r="BT34">
            <v>22.799999999999997</v>
          </cell>
          <cell r="BU34">
            <v>111.61226868349999</v>
          </cell>
          <cell r="BV34">
            <v>122.2622686835</v>
          </cell>
          <cell r="BW34">
            <v>220.51022944041</v>
          </cell>
          <cell r="BX34">
            <v>370.66022944041003</v>
          </cell>
          <cell r="BY34">
            <v>371.16022944041003</v>
          </cell>
          <cell r="CA34">
            <v>8.5</v>
          </cell>
          <cell r="CC34">
            <v>4.9000000000000004</v>
          </cell>
          <cell r="CD34">
            <v>8.5</v>
          </cell>
          <cell r="CE34">
            <v>-3.5999999999999996</v>
          </cell>
          <cell r="CF34">
            <v>-42.35294117647058</v>
          </cell>
        </row>
        <row r="35"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109.19289789080555</v>
          </cell>
          <cell r="V35">
            <v>0</v>
          </cell>
          <cell r="W35">
            <v>0</v>
          </cell>
          <cell r="X35">
            <v>0</v>
          </cell>
          <cell r="Y35">
            <v>31.230465983199998</v>
          </cell>
          <cell r="Z35">
            <v>7.9070483567900007</v>
          </cell>
          <cell r="AA35">
            <v>148.33041223079556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111.04121000000001</v>
          </cell>
          <cell r="AL35">
            <v>0</v>
          </cell>
          <cell r="AM35">
            <v>0</v>
          </cell>
          <cell r="AN35">
            <v>0</v>
          </cell>
          <cell r="AO35">
            <v>35.310048000000002</v>
          </cell>
          <cell r="AV35">
            <v>-1.8483121091944525</v>
          </cell>
          <cell r="AW35">
            <v>0</v>
          </cell>
          <cell r="AX35">
            <v>0</v>
          </cell>
          <cell r="AY35">
            <v>0</v>
          </cell>
          <cell r="AZ35">
            <v>0</v>
          </cell>
          <cell r="BA35">
            <v>0</v>
          </cell>
          <cell r="BB35">
            <v>0</v>
          </cell>
          <cell r="BC35">
            <v>0</v>
          </cell>
          <cell r="BD35">
            <v>109.19289789080555</v>
          </cell>
          <cell r="BE35">
            <v>109.19289789080555</v>
          </cell>
          <cell r="BF35">
            <v>109.19289789080555</v>
          </cell>
          <cell r="BG35">
            <v>109.19289789080555</v>
          </cell>
          <cell r="BH35">
            <v>0</v>
          </cell>
          <cell r="BI35">
            <v>0</v>
          </cell>
          <cell r="BJ35">
            <v>0</v>
          </cell>
          <cell r="BK35">
            <v>0</v>
          </cell>
          <cell r="BL35">
            <v>0</v>
          </cell>
          <cell r="BM35">
            <v>111.04121000000001</v>
          </cell>
          <cell r="BN35">
            <v>111.04121000000001</v>
          </cell>
          <cell r="BO35">
            <v>111.04121000000001</v>
          </cell>
          <cell r="BP35">
            <v>111.04121000000001</v>
          </cell>
          <cell r="BQ35">
            <v>0</v>
          </cell>
          <cell r="BR35">
            <v>0</v>
          </cell>
          <cell r="BS35">
            <v>0</v>
          </cell>
          <cell r="BT35">
            <v>0</v>
          </cell>
          <cell r="BU35">
            <v>0</v>
          </cell>
          <cell r="BV35">
            <v>-1.8483121091944525</v>
          </cell>
          <cell r="BW35">
            <v>-1.8483121091944525</v>
          </cell>
          <cell r="BX35">
            <v>-1.8483121091944525</v>
          </cell>
          <cell r="BY35">
            <v>-1.8483121091944525</v>
          </cell>
        </row>
        <row r="36">
          <cell r="AA36">
            <v>0</v>
          </cell>
        </row>
        <row r="37">
          <cell r="L37">
            <v>113.2602</v>
          </cell>
          <cell r="M37">
            <v>0</v>
          </cell>
          <cell r="N37">
            <v>113.2602</v>
          </cell>
          <cell r="Q37">
            <v>2.3858103791129004</v>
          </cell>
          <cell r="R37">
            <v>11.887735109712438</v>
          </cell>
          <cell r="S37">
            <v>3.9755527228100003</v>
          </cell>
          <cell r="T37">
            <v>1.608286515561961</v>
          </cell>
          <cell r="U37">
            <v>10.953951305553801</v>
          </cell>
          <cell r="V37">
            <v>4.9905908851678502</v>
          </cell>
          <cell r="W37">
            <v>16.277554178399999</v>
          </cell>
          <cell r="X37">
            <v>12.998436634050623</v>
          </cell>
          <cell r="Y37">
            <v>6.4403356636901039</v>
          </cell>
          <cell r="Z37">
            <v>1.2586452902</v>
          </cell>
          <cell r="AA37">
            <v>86.454751723295459</v>
          </cell>
          <cell r="AB37">
            <v>0.10524488138947902</v>
          </cell>
          <cell r="AC37" t="str">
            <v xml:space="preserve"> </v>
          </cell>
          <cell r="AD37">
            <v>0.10524488138947902</v>
          </cell>
          <cell r="AE37">
            <v>2</v>
          </cell>
          <cell r="AF37">
            <v>2.0664580924855489</v>
          </cell>
          <cell r="AG37">
            <v>2</v>
          </cell>
          <cell r="AH37">
            <v>15</v>
          </cell>
          <cell r="AI37">
            <v>3.03890895953757</v>
          </cell>
          <cell r="AJ37">
            <v>6.320930635838149</v>
          </cell>
          <cell r="AK37">
            <v>15.0178901734104</v>
          </cell>
          <cell r="AL37">
            <v>1.7017890173410399</v>
          </cell>
          <cell r="AM37">
            <v>1.8233453757225431</v>
          </cell>
          <cell r="AN37">
            <v>10.6616286127168</v>
          </cell>
          <cell r="AO37">
            <v>11.073345375722543</v>
          </cell>
          <cell r="AP37">
            <v>9.3026672480889339</v>
          </cell>
          <cell r="AQ37">
            <v>0.30872769846130099</v>
          </cell>
          <cell r="AR37">
            <v>0.38581037911290039</v>
          </cell>
          <cell r="AS37">
            <v>-3.1122648902875625</v>
          </cell>
          <cell r="AT37">
            <v>0.93664376327243026</v>
          </cell>
          <cell r="AU37">
            <v>-4.7126441202761882</v>
          </cell>
          <cell r="AV37">
            <v>-4.0639388678565993</v>
          </cell>
          <cell r="AW37">
            <v>3.2888018678268103</v>
          </cell>
          <cell r="AX37">
            <v>14.454208802677456</v>
          </cell>
          <cell r="AY37">
            <v>13.677853039035783</v>
          </cell>
          <cell r="AZ37">
            <v>16.063663418148685</v>
          </cell>
          <cell r="BA37">
            <v>27.951398527861123</v>
          </cell>
          <cell r="BB37">
            <v>31.926951250671124</v>
          </cell>
          <cell r="BC37">
            <v>33.535237766233088</v>
          </cell>
          <cell r="BD37">
            <v>44.489189071786889</v>
          </cell>
          <cell r="BE37">
            <v>49.479779956954737</v>
          </cell>
          <cell r="BF37">
            <v>65.757334135354739</v>
          </cell>
          <cell r="BG37">
            <v>78.755770769405359</v>
          </cell>
          <cell r="BH37">
            <v>4.0664580924855489</v>
          </cell>
          <cell r="BI37">
            <v>6.0664580924855489</v>
          </cell>
          <cell r="BJ37">
            <v>21.066458092485547</v>
          </cell>
          <cell r="BK37">
            <v>24.105367052023116</v>
          </cell>
          <cell r="BL37">
            <v>30.426297687861265</v>
          </cell>
          <cell r="BM37">
            <v>45.444187861271665</v>
          </cell>
          <cell r="BN37">
            <v>47.145976878612707</v>
          </cell>
          <cell r="BO37">
            <v>48.969322254335253</v>
          </cell>
          <cell r="BP37">
            <v>59.63095086705205</v>
          </cell>
          <cell r="BQ37">
            <v>9.6113949465502344</v>
          </cell>
          <cell r="BR37">
            <v>9.9972053256631366</v>
          </cell>
          <cell r="BS37">
            <v>6.8849404353755759</v>
          </cell>
          <cell r="BT37">
            <v>7.8215841986480079</v>
          </cell>
          <cell r="BU37">
            <v>3.1089400783718233</v>
          </cell>
          <cell r="BV37">
            <v>-0.95499878948477601</v>
          </cell>
          <cell r="BW37">
            <v>2.3338030783420294</v>
          </cell>
          <cell r="BX37">
            <v>16.788011881019486</v>
          </cell>
          <cell r="BY37">
            <v>19.124819902353309</v>
          </cell>
          <cell r="BZ37">
            <v>5.7</v>
          </cell>
          <cell r="CA37">
            <v>1.9059599999999999</v>
          </cell>
          <cell r="CB37">
            <v>9.0079999999999991</v>
          </cell>
          <cell r="CC37">
            <v>16.063663418148685</v>
          </cell>
          <cell r="CD37">
            <v>16.613959999999999</v>
          </cell>
          <cell r="CE37">
            <v>-0.55029658185131325</v>
          </cell>
          <cell r="CF37">
            <v>-3.312254163675088</v>
          </cell>
        </row>
        <row r="38">
          <cell r="AX38">
            <v>0</v>
          </cell>
        </row>
        <row r="39">
          <cell r="L39">
            <v>16373.281155494238</v>
          </cell>
          <cell r="M39">
            <v>135.69999999999999</v>
          </cell>
          <cell r="N39">
            <v>16508.981155494239</v>
          </cell>
          <cell r="Q39">
            <v>1562.7831531930278</v>
          </cell>
          <cell r="R39">
            <v>1335.5517192517016</v>
          </cell>
          <cell r="S39">
            <v>1459.047491855642</v>
          </cell>
          <cell r="T39">
            <v>1159.3107929749726</v>
          </cell>
          <cell r="U39">
            <v>1597.5626542380755</v>
          </cell>
          <cell r="V39">
            <v>1158.6352938180446</v>
          </cell>
          <cell r="W39">
            <v>1776.2541291407799</v>
          </cell>
          <cell r="X39">
            <v>1148.16500459793</v>
          </cell>
          <cell r="Y39">
            <v>1326.2427183671002</v>
          </cell>
          <cell r="Z39">
            <v>1444.4205285488624</v>
          </cell>
          <cell r="AA39">
            <v>16173.372973017391</v>
          </cell>
          <cell r="AB39">
            <v>15.214559334758221</v>
          </cell>
          <cell r="AC39">
            <v>0.12609663769402049</v>
          </cell>
          <cell r="AD39">
            <v>15.340655972452241</v>
          </cell>
          <cell r="AE39">
            <v>1068.756363721712</v>
          </cell>
          <cell r="AF39">
            <v>1031.5777194433952</v>
          </cell>
          <cell r="AG39">
            <v>1690.6351448769883</v>
          </cell>
          <cell r="AH39">
            <v>1358.7798698023994</v>
          </cell>
          <cell r="AI39">
            <v>1374.4917745222101</v>
          </cell>
          <cell r="AJ39">
            <v>1179.3930006395633</v>
          </cell>
          <cell r="AK39">
            <v>1534.3171599107404</v>
          </cell>
          <cell r="AL39">
            <v>1264.4377098859882</v>
          </cell>
          <cell r="AM39">
            <v>1722.9915233872923</v>
          </cell>
          <cell r="AN39">
            <v>1132.3894454266033</v>
          </cell>
          <cell r="AO39">
            <v>1381.363855251499</v>
          </cell>
          <cell r="AP39">
            <v>71.364277281834575</v>
          </cell>
          <cell r="AQ39">
            <v>33.701126584312306</v>
          </cell>
          <cell r="AR39">
            <v>-127.85199168396048</v>
          </cell>
          <cell r="AS39">
            <v>-23.228150550697819</v>
          </cell>
          <cell r="AT39">
            <v>84.555717333431858</v>
          </cell>
          <cell r="AU39">
            <v>-20.082207664590669</v>
          </cell>
          <cell r="AV39">
            <v>63.245494327335109</v>
          </cell>
          <cell r="AW39">
            <v>-105.80241606794357</v>
          </cell>
          <cell r="AX39">
            <v>53.262605753487605</v>
          </cell>
          <cell r="AY39">
            <v>2205.399487031254</v>
          </cell>
          <cell r="AZ39">
            <v>3768.1826402242814</v>
          </cell>
          <cell r="BA39">
            <v>5103.7343594759841</v>
          </cell>
          <cell r="BB39">
            <v>6562.7818513316261</v>
          </cell>
          <cell r="BC39">
            <v>7722.0926443065982</v>
          </cell>
          <cell r="BD39">
            <v>9319.6552985446742</v>
          </cell>
          <cell r="BE39">
            <v>10478.29059236272</v>
          </cell>
          <cell r="BF39">
            <v>12254.544721503498</v>
          </cell>
          <cell r="BG39">
            <v>13402.709726101428</v>
          </cell>
          <cell r="BH39">
            <v>2100.3340831651071</v>
          </cell>
          <cell r="BI39">
            <v>3790.969228042095</v>
          </cell>
          <cell r="BJ39">
            <v>5149.7490978444939</v>
          </cell>
          <cell r="BK39">
            <v>6524.240872366704</v>
          </cell>
          <cell r="BL39">
            <v>7703.633873006268</v>
          </cell>
          <cell r="BM39">
            <v>9237.951032917008</v>
          </cell>
          <cell r="BN39">
            <v>10502.388742802996</v>
          </cell>
          <cell r="BO39">
            <v>12225.380266190288</v>
          </cell>
          <cell r="BP39">
            <v>13357.769711616891</v>
          </cell>
          <cell r="BQ39">
            <v>105.06540386614701</v>
          </cell>
          <cell r="BR39">
            <v>-22.786587817813107</v>
          </cell>
          <cell r="BS39">
            <v>-46.014738368510578</v>
          </cell>
          <cell r="BT39">
            <v>38.540978964921635</v>
          </cell>
          <cell r="BU39">
            <v>18.458771300331165</v>
          </cell>
          <cell r="BV39">
            <v>81.704265627666445</v>
          </cell>
          <cell r="BW39">
            <v>-24.098150440275276</v>
          </cell>
          <cell r="BX39">
            <v>29.164455313210055</v>
          </cell>
          <cell r="BY39">
            <v>44.940014484536732</v>
          </cell>
          <cell r="BZ39">
            <v>842.57889693999994</v>
          </cell>
          <cell r="CA39">
            <v>927.68931685999996</v>
          </cell>
          <cell r="CB39">
            <v>1208.6286885</v>
          </cell>
          <cell r="CC39">
            <v>3768.1826402242814</v>
          </cell>
          <cell r="CD39">
            <v>2978.8969023</v>
          </cell>
          <cell r="CE39">
            <v>789.28573792428142</v>
          </cell>
          <cell r="CF39">
            <v>26.495906498639666</v>
          </cell>
        </row>
        <row r="40">
          <cell r="L40">
            <v>13835.694171749044</v>
          </cell>
          <cell r="M40">
            <v>135.69999999999999</v>
          </cell>
          <cell r="N40">
            <v>13971.394171749045</v>
          </cell>
          <cell r="Q40">
            <v>1268.7220575171</v>
          </cell>
          <cell r="R40">
            <v>1092.9445943212645</v>
          </cell>
          <cell r="S40">
            <v>1295.417872444752</v>
          </cell>
          <cell r="T40">
            <v>1014.5812168482155</v>
          </cell>
          <cell r="U40">
            <v>1354.7337588262978</v>
          </cell>
          <cell r="V40">
            <v>960.02224971059331</v>
          </cell>
          <cell r="W40">
            <v>1265.1986597871232</v>
          </cell>
          <cell r="X40">
            <v>936.90342965859668</v>
          </cell>
          <cell r="Y40">
            <v>1228.3875718281001</v>
          </cell>
          <cell r="Z40">
            <v>1156.9326777232959</v>
          </cell>
          <cell r="AA40">
            <v>13489.21330987201</v>
          </cell>
          <cell r="AB40">
            <v>12.856555012677306</v>
          </cell>
          <cell r="AC40">
            <v>0.12609663769402049</v>
          </cell>
          <cell r="AD40">
            <v>12.982651650371327</v>
          </cell>
          <cell r="AE40">
            <v>929.45947908848927</v>
          </cell>
          <cell r="AF40">
            <v>892.92130767706817</v>
          </cell>
          <cell r="AG40">
            <v>1360.775263643369</v>
          </cell>
          <cell r="AH40">
            <v>1117.5272050139802</v>
          </cell>
          <cell r="AI40">
            <v>1194.5268260458204</v>
          </cell>
          <cell r="AJ40">
            <v>1015.6999489663854</v>
          </cell>
          <cell r="AK40">
            <v>1339.5282498029148</v>
          </cell>
          <cell r="AL40">
            <v>986.0998427674059</v>
          </cell>
          <cell r="AM40">
            <v>1284.7680256926667</v>
          </cell>
          <cell r="AN40">
            <v>1018.8048114522427</v>
          </cell>
          <cell r="AO40">
            <v>1305.8493420435129</v>
          </cell>
          <cell r="AP40">
            <v>72.717097568724057</v>
          </cell>
          <cell r="AQ40">
            <v>20.271336872389384</v>
          </cell>
          <cell r="AR40">
            <v>-92.05320612626906</v>
          </cell>
          <cell r="AS40">
            <v>-24.582610692715662</v>
          </cell>
          <cell r="AT40">
            <v>100.89104639893162</v>
          </cell>
          <cell r="AU40">
            <v>-1.1187321181698735</v>
          </cell>
          <cell r="AV40">
            <v>15.205509023383001</v>
          </cell>
          <cell r="AW40">
            <v>-26.077593056812589</v>
          </cell>
          <cell r="AX40">
            <v>-19.569365905543464</v>
          </cell>
          <cell r="AY40">
            <v>1915.3692212066708</v>
          </cell>
          <cell r="AZ40">
            <v>3184.0912787237703</v>
          </cell>
          <cell r="BA40">
            <v>4277.0358730450353</v>
          </cell>
          <cell r="BB40">
            <v>5572.4537454897873</v>
          </cell>
          <cell r="BC40">
            <v>6587.0349623380025</v>
          </cell>
          <cell r="BD40">
            <v>7941.7687211643015</v>
          </cell>
          <cell r="BE40">
            <v>8901.7909708748957</v>
          </cell>
          <cell r="BF40">
            <v>10166.989630662018</v>
          </cell>
          <cell r="BG40">
            <v>11103.893060320614</v>
          </cell>
          <cell r="BH40">
            <v>1822.3807867655573</v>
          </cell>
          <cell r="BI40">
            <v>3183.1560504089261</v>
          </cell>
          <cell r="BJ40">
            <v>4300.6832554229059</v>
          </cell>
          <cell r="BK40">
            <v>5495.2100814687265</v>
          </cell>
          <cell r="BL40">
            <v>6510.9100304351123</v>
          </cell>
          <cell r="BM40">
            <v>7850.4382802380269</v>
          </cell>
          <cell r="BN40">
            <v>8836.5381230054336</v>
          </cell>
          <cell r="BO40">
            <v>10121.306148698101</v>
          </cell>
          <cell r="BP40">
            <v>11140.110960150343</v>
          </cell>
          <cell r="BQ40">
            <v>92.988434441113299</v>
          </cell>
          <cell r="BR40">
            <v>0.93522831484444424</v>
          </cell>
          <cell r="BS40">
            <v>-23.647382377871011</v>
          </cell>
          <cell r="BT40">
            <v>77.243664021060852</v>
          </cell>
          <cell r="BU40">
            <v>76.124931902891007</v>
          </cell>
          <cell r="BV40">
            <v>91.330440926274349</v>
          </cell>
          <cell r="BW40">
            <v>65.25284786946213</v>
          </cell>
          <cell r="BX40">
            <v>45.683481963917075</v>
          </cell>
          <cell r="BY40">
            <v>-36.217899829729504</v>
          </cell>
          <cell r="BZ40">
            <v>791.20639199999994</v>
          </cell>
          <cell r="CA40">
            <v>742.37813659999995</v>
          </cell>
          <cell r="CB40">
            <v>1032.1294164999999</v>
          </cell>
          <cell r="CC40">
            <v>3184.0912787237703</v>
          </cell>
          <cell r="CD40">
            <v>2565.7139450999998</v>
          </cell>
          <cell r="CE40">
            <v>618.37733362377048</v>
          </cell>
          <cell r="CF40">
            <v>24.101569654900445</v>
          </cell>
        </row>
        <row r="41">
          <cell r="L41">
            <v>3039.0008549118384</v>
          </cell>
          <cell r="N41">
            <v>3039.0008549118384</v>
          </cell>
          <cell r="Q41">
            <v>229.82562720125335</v>
          </cell>
          <cell r="R41">
            <v>231.78627338494337</v>
          </cell>
          <cell r="S41">
            <v>220.36962725388335</v>
          </cell>
          <cell r="T41">
            <v>260.44324293338332</v>
          </cell>
          <cell r="U41">
            <v>322.04120313933333</v>
          </cell>
          <cell r="V41">
            <v>236.95060855333335</v>
          </cell>
          <cell r="W41">
            <v>239.19305935433331</v>
          </cell>
          <cell r="X41">
            <v>228.78283836333335</v>
          </cell>
          <cell r="Y41">
            <v>240.99025244333333</v>
          </cell>
          <cell r="Z41">
            <v>489.89481366878056</v>
          </cell>
          <cell r="AA41">
            <v>3086.9989706022366</v>
          </cell>
          <cell r="AB41">
            <v>2.8239336017217149</v>
          </cell>
          <cell r="AC41" t="str">
            <v xml:space="preserve"> </v>
          </cell>
          <cell r="AD41">
            <v>2.8239336017217149</v>
          </cell>
          <cell r="AE41">
            <v>136.05759002946508</v>
          </cell>
          <cell r="AF41">
            <v>235.99584037193952</v>
          </cell>
          <cell r="AG41">
            <v>253.06730158728695</v>
          </cell>
          <cell r="AH41">
            <v>238.41410385292349</v>
          </cell>
          <cell r="AI41">
            <v>234.579779344998</v>
          </cell>
          <cell r="AJ41">
            <v>263.55543885477232</v>
          </cell>
          <cell r="AK41">
            <v>313.56136992002473</v>
          </cell>
          <cell r="AL41">
            <v>219.88163636300035</v>
          </cell>
          <cell r="AM41">
            <v>232.67036491447831</v>
          </cell>
          <cell r="AN41">
            <v>252.64815895060499</v>
          </cell>
          <cell r="AO41">
            <v>242.8264105908535</v>
          </cell>
          <cell r="AP41">
            <v>26.681482223868272</v>
          </cell>
          <cell r="AQ41">
            <v>-12.013488318946202</v>
          </cell>
          <cell r="AR41">
            <v>-23.241674386033594</v>
          </cell>
          <cell r="AS41">
            <v>-6.6278304679801181</v>
          </cell>
          <cell r="AT41">
            <v>-14.210152091114651</v>
          </cell>
          <cell r="AU41">
            <v>-3.1121959213890023</v>
          </cell>
          <cell r="AV41">
            <v>8.4798332193086026</v>
          </cell>
          <cell r="AW41">
            <v>17.068972190333</v>
          </cell>
          <cell r="AX41">
            <v>6.5226944398550017</v>
          </cell>
          <cell r="AY41">
            <v>386.72142430632664</v>
          </cell>
          <cell r="AZ41">
            <v>616.54705150758002</v>
          </cell>
          <cell r="BA41">
            <v>848.33332489252336</v>
          </cell>
          <cell r="BB41">
            <v>1068.7029521464067</v>
          </cell>
          <cell r="BC41">
            <v>1329.14619507979</v>
          </cell>
          <cell r="BD41">
            <v>1651.1873982191232</v>
          </cell>
          <cell r="BE41">
            <v>1888.1380067724565</v>
          </cell>
          <cell r="BF41">
            <v>2127.3310661267897</v>
          </cell>
          <cell r="BG41">
            <v>2356.1139044901229</v>
          </cell>
          <cell r="BH41">
            <v>372.05343040140463</v>
          </cell>
          <cell r="BI41">
            <v>625.12073198869155</v>
          </cell>
          <cell r="BJ41">
            <v>863.53483584161506</v>
          </cell>
          <cell r="BK41">
            <v>1098.114615186613</v>
          </cell>
          <cell r="BL41">
            <v>1361.6700540413854</v>
          </cell>
          <cell r="BM41">
            <v>1675.2314239614102</v>
          </cell>
          <cell r="BN41">
            <v>1895.1130603244105</v>
          </cell>
          <cell r="BO41">
            <v>2127.7834252388889</v>
          </cell>
          <cell r="BP41">
            <v>2380.4315841894941</v>
          </cell>
          <cell r="BQ41">
            <v>14.667993904922014</v>
          </cell>
          <cell r="BR41">
            <v>-8.5736804811115235</v>
          </cell>
          <cell r="BS41">
            <v>-15.201510949091698</v>
          </cell>
          <cell r="BT41">
            <v>-29.411663040206349</v>
          </cell>
          <cell r="BU41">
            <v>-32.523858961595352</v>
          </cell>
          <cell r="BV41">
            <v>-24.044025742286976</v>
          </cell>
          <cell r="BW41">
            <v>-6.9750535519540335</v>
          </cell>
          <cell r="BX41">
            <v>-0.45235911209920232</v>
          </cell>
          <cell r="BY41">
            <v>-24.317679699371183</v>
          </cell>
          <cell r="BZ41">
            <v>145.95099999999999</v>
          </cell>
          <cell r="CA41">
            <v>215.89788499999997</v>
          </cell>
          <cell r="CB41">
            <v>186.13363699999999</v>
          </cell>
          <cell r="CC41">
            <v>616.54705150758002</v>
          </cell>
          <cell r="CD41">
            <v>547.98252200000002</v>
          </cell>
          <cell r="CE41">
            <v>68.564529507580005</v>
          </cell>
          <cell r="CF41">
            <v>12.512174522891083</v>
          </cell>
        </row>
        <row r="42">
          <cell r="L42">
            <v>1136.2711188686997</v>
          </cell>
          <cell r="M42">
            <v>135.69999999999999</v>
          </cell>
          <cell r="N42">
            <v>1271.9711188686997</v>
          </cell>
          <cell r="Q42">
            <v>114.93062309356779</v>
          </cell>
          <cell r="R42">
            <v>97.577095191947578</v>
          </cell>
          <cell r="S42">
            <v>99.839122443596651</v>
          </cell>
          <cell r="T42">
            <v>80.184636532315565</v>
          </cell>
          <cell r="U42">
            <v>78.343778427148891</v>
          </cell>
          <cell r="V42">
            <v>99.025721802846675</v>
          </cell>
          <cell r="W42">
            <v>101.61939423679334</v>
          </cell>
          <cell r="X42">
            <v>104.04936530497444</v>
          </cell>
          <cell r="Y42">
            <v>111.93020796266667</v>
          </cell>
          <cell r="Z42">
            <v>99.254814024515426</v>
          </cell>
          <cell r="AA42">
            <v>1168.2704795129862</v>
          </cell>
          <cell r="AB42">
            <v>1.0558582726467629</v>
          </cell>
          <cell r="AC42">
            <v>0.12609663769402049</v>
          </cell>
          <cell r="AD42">
            <v>1.1819549103407834</v>
          </cell>
          <cell r="AE42">
            <v>38.699802558668416</v>
          </cell>
          <cell r="AF42">
            <v>119.90133607843137</v>
          </cell>
          <cell r="AG42">
            <v>90.284681960784297</v>
          </cell>
          <cell r="AH42">
            <v>72.295434640522842</v>
          </cell>
          <cell r="AI42">
            <v>91.401886405228737</v>
          </cell>
          <cell r="AJ42">
            <v>98.853333464052255</v>
          </cell>
          <cell r="AK42">
            <v>94.987434744842744</v>
          </cell>
          <cell r="AL42">
            <v>64.019107991242834</v>
          </cell>
          <cell r="AM42">
            <v>102.54403622653696</v>
          </cell>
          <cell r="AN42">
            <v>155.55366199584154</v>
          </cell>
          <cell r="AO42">
            <v>157.82449287581693</v>
          </cell>
          <cell r="AP42">
            <v>30.696783632878258</v>
          </cell>
          <cell r="AQ42">
            <v>-7.7822017773646905</v>
          </cell>
          <cell r="AR42">
            <v>24.645941132783491</v>
          </cell>
          <cell r="AS42">
            <v>25.281660551424736</v>
          </cell>
          <cell r="AT42">
            <v>8.4372360383679137</v>
          </cell>
          <cell r="AU42">
            <v>-18.66869693173669</v>
          </cell>
          <cell r="AV42">
            <v>-16.643656317693853</v>
          </cell>
          <cell r="AW42">
            <v>35.006613811603842</v>
          </cell>
          <cell r="AX42">
            <v>-0.92464198974361977</v>
          </cell>
          <cell r="AY42">
            <v>181.51572049261338</v>
          </cell>
          <cell r="AZ42">
            <v>296.44634358618117</v>
          </cell>
          <cell r="BA42">
            <v>394.02343877812871</v>
          </cell>
          <cell r="BB42">
            <v>493.8625612217254</v>
          </cell>
          <cell r="BC42">
            <v>574.04719775404089</v>
          </cell>
          <cell r="BD42">
            <v>652.39097618118979</v>
          </cell>
          <cell r="BE42">
            <v>751.41669798403655</v>
          </cell>
          <cell r="BF42">
            <v>853.0360922208298</v>
          </cell>
          <cell r="BG42">
            <v>957.08545752580426</v>
          </cell>
          <cell r="BH42">
            <v>158.60113863709981</v>
          </cell>
          <cell r="BI42">
            <v>248.88582059788411</v>
          </cell>
          <cell r="BJ42">
            <v>321.18125523840695</v>
          </cell>
          <cell r="BK42">
            <v>412.58314164363571</v>
          </cell>
          <cell r="BL42">
            <v>511.43647510768795</v>
          </cell>
          <cell r="BM42">
            <v>606.42390985253064</v>
          </cell>
          <cell r="BN42">
            <v>670.44301784377353</v>
          </cell>
          <cell r="BO42">
            <v>772.98705407031048</v>
          </cell>
          <cell r="BP42">
            <v>928.54071606615207</v>
          </cell>
          <cell r="BQ42">
            <v>22.914581855513553</v>
          </cell>
          <cell r="BR42">
            <v>47.560522988297038</v>
          </cell>
          <cell r="BS42">
            <v>72.842183539721773</v>
          </cell>
          <cell r="BT42">
            <v>81.279419578089701</v>
          </cell>
          <cell r="BU42">
            <v>62.61072264635299</v>
          </cell>
          <cell r="BV42">
            <v>45.967066328659151</v>
          </cell>
          <cell r="BW42">
            <v>80.973680140263014</v>
          </cell>
          <cell r="BX42">
            <v>80.049038150519323</v>
          </cell>
          <cell r="BY42">
            <v>28.544741459652187</v>
          </cell>
          <cell r="BZ42">
            <v>22.829712000000001</v>
          </cell>
          <cell r="CA42">
            <v>98.086211399999996</v>
          </cell>
          <cell r="CB42">
            <v>88.478014999999999</v>
          </cell>
          <cell r="CC42">
            <v>296.44634358618117</v>
          </cell>
          <cell r="CD42">
            <v>209.3939384</v>
          </cell>
          <cell r="CE42">
            <v>87.052405186181176</v>
          </cell>
          <cell r="CF42">
            <v>41.573507739219821</v>
          </cell>
        </row>
        <row r="43">
          <cell r="L43">
            <v>345.9</v>
          </cell>
          <cell r="M43">
            <v>135.69999999999999</v>
          </cell>
          <cell r="N43">
            <v>481.59999999999997</v>
          </cell>
          <cell r="Q43">
            <v>26.136318601111117</v>
          </cell>
          <cell r="R43">
            <v>28.111831709090907</v>
          </cell>
          <cell r="S43">
            <v>10.912967109</v>
          </cell>
          <cell r="T43">
            <v>10.992378753888888</v>
          </cell>
          <cell r="U43">
            <v>12.36558303222222</v>
          </cell>
          <cell r="V43">
            <v>49.993232800000001</v>
          </cell>
          <cell r="W43">
            <v>32.539151746666668</v>
          </cell>
          <cell r="X43">
            <v>28.857724697777776</v>
          </cell>
          <cell r="Y43">
            <v>28.824999999999999</v>
          </cell>
          <cell r="Z43">
            <v>28.824999999999999</v>
          </cell>
          <cell r="AA43">
            <v>316.25375747975755</v>
          </cell>
          <cell r="AB43">
            <v>0.32142097994371183</v>
          </cell>
          <cell r="AC43">
            <v>0.12609663769402049</v>
          </cell>
          <cell r="AD43">
            <v>0.44751761763773235</v>
          </cell>
          <cell r="AE43">
            <v>0.38659411764705881</v>
          </cell>
          <cell r="AF43">
            <v>29.059669411764705</v>
          </cell>
          <cell r="AG43">
            <v>6.7430152941176473</v>
          </cell>
          <cell r="AH43">
            <v>6.4093235294117639</v>
          </cell>
          <cell r="AI43">
            <v>12.415775294117648</v>
          </cell>
          <cell r="AJ43">
            <v>22.467222352941175</v>
          </cell>
          <cell r="AK43">
            <v>29.995634117647054</v>
          </cell>
          <cell r="AL43">
            <v>14.698715294117646</v>
          </cell>
          <cell r="AM43">
            <v>28.823643529411765</v>
          </cell>
          <cell r="AN43">
            <v>28.823643529411765</v>
          </cell>
          <cell r="AO43">
            <v>83.038381764705875</v>
          </cell>
          <cell r="AP43">
            <v>34.455825252352952</v>
          </cell>
          <cell r="AQ43">
            <v>-5.2075197517646998</v>
          </cell>
          <cell r="AR43">
            <v>19.39330330699347</v>
          </cell>
          <cell r="AS43">
            <v>21.702508179679143</v>
          </cell>
          <cell r="AT43">
            <v>-1.5028081851176474</v>
          </cell>
          <cell r="AU43">
            <v>-11.474843599052287</v>
          </cell>
          <cell r="AV43">
            <v>-17.630051085424832</v>
          </cell>
          <cell r="AW43">
            <v>35.294517505882354</v>
          </cell>
          <cell r="AX43">
            <v>3.7155082172549037</v>
          </cell>
          <cell r="AY43">
            <v>58.694569030000011</v>
          </cell>
          <cell r="AZ43">
            <v>84.830887631111125</v>
          </cell>
          <cell r="BA43">
            <v>112.94271934020203</v>
          </cell>
          <cell r="BB43">
            <v>123.85568644920204</v>
          </cell>
          <cell r="BC43">
            <v>134.84806520309093</v>
          </cell>
          <cell r="BD43">
            <v>147.21364823531314</v>
          </cell>
          <cell r="BE43">
            <v>197.20688103531313</v>
          </cell>
          <cell r="BF43">
            <v>229.74603278197981</v>
          </cell>
          <cell r="BG43">
            <v>258.60375747975758</v>
          </cell>
          <cell r="BH43">
            <v>29.446263529411763</v>
          </cell>
          <cell r="BI43">
            <v>36.189278823529406</v>
          </cell>
          <cell r="BJ43">
            <v>42.598602352941171</v>
          </cell>
          <cell r="BK43">
            <v>55.014377647058822</v>
          </cell>
          <cell r="BL43">
            <v>77.4816</v>
          </cell>
          <cell r="BM43">
            <v>107.47723411764706</v>
          </cell>
          <cell r="BN43">
            <v>122.17594941176471</v>
          </cell>
          <cell r="BO43">
            <v>150.99959294117647</v>
          </cell>
          <cell r="BP43">
            <v>179.82323647058823</v>
          </cell>
          <cell r="BQ43">
            <v>29.248305500588248</v>
          </cell>
          <cell r="BR43">
            <v>48.641608807581719</v>
          </cell>
          <cell r="BS43">
            <v>70.344116987260861</v>
          </cell>
          <cell r="BT43">
            <v>68.841308802143217</v>
          </cell>
          <cell r="BU43">
            <v>57.366465203090925</v>
          </cell>
          <cell r="BV43">
            <v>39.736414117666087</v>
          </cell>
          <cell r="BW43">
            <v>75.030931623548426</v>
          </cell>
          <cell r="BX43">
            <v>78.746439840803333</v>
          </cell>
          <cell r="BY43">
            <v>78.780521009169348</v>
          </cell>
          <cell r="BZ43">
            <v>7.5627120000000003</v>
          </cell>
          <cell r="CA43">
            <v>26.583966399999994</v>
          </cell>
          <cell r="CB43">
            <v>8.624015</v>
          </cell>
          <cell r="CC43">
            <v>84.830887631111125</v>
          </cell>
          <cell r="CD43">
            <v>42.770693399999992</v>
          </cell>
          <cell r="CE43">
            <v>42.060194231111133</v>
          </cell>
          <cell r="CF43">
            <v>98.338817745496598</v>
          </cell>
        </row>
        <row r="44">
          <cell r="Q44">
            <v>88.794304492456675</v>
          </cell>
          <cell r="R44">
            <v>69.46526348285667</v>
          </cell>
          <cell r="S44">
            <v>88.926155334596658</v>
          </cell>
          <cell r="T44">
            <v>69.192257778426679</v>
          </cell>
          <cell r="U44">
            <v>65.978195394926672</v>
          </cell>
          <cell r="V44">
            <v>49.032489002846667</v>
          </cell>
          <cell r="W44">
            <v>69.080242490126665</v>
          </cell>
          <cell r="X44">
            <v>75.191640607196675</v>
          </cell>
          <cell r="Y44">
            <v>83.105207962666668</v>
          </cell>
          <cell r="Z44">
            <v>70.429814024515423</v>
          </cell>
          <cell r="AA44">
            <v>852.01672203322869</v>
          </cell>
          <cell r="AE44">
            <v>38.313208441021359</v>
          </cell>
          <cell r="AF44">
            <v>90.841666666666669</v>
          </cell>
          <cell r="AG44">
            <v>83.541666666666657</v>
          </cell>
          <cell r="AH44">
            <v>65.886111111111077</v>
          </cell>
          <cell r="AI44">
            <v>78.986111111111086</v>
          </cell>
          <cell r="AJ44">
            <v>76.386111111111077</v>
          </cell>
          <cell r="AK44">
            <v>64.991800627195687</v>
          </cell>
          <cell r="AL44">
            <v>49.320392697125179</v>
          </cell>
          <cell r="AM44">
            <v>73.720392697125192</v>
          </cell>
          <cell r="AN44">
            <v>126.73001846642978</v>
          </cell>
          <cell r="AO44">
            <v>74.786111111111069</v>
          </cell>
          <cell r="AP44">
            <v>-3.7590416194746936</v>
          </cell>
          <cell r="AQ44">
            <v>-2.5746820255999978</v>
          </cell>
          <cell r="AR44">
            <v>5.2526378257900177</v>
          </cell>
          <cell r="AS44">
            <v>3.5791523717455931</v>
          </cell>
          <cell r="AT44">
            <v>9.9400442234855717</v>
          </cell>
          <cell r="AU44">
            <v>-7.1938533326843981</v>
          </cell>
          <cell r="AV44">
            <v>0.98639476773098522</v>
          </cell>
          <cell r="AW44">
            <v>-0.28790369427851203</v>
          </cell>
          <cell r="AX44">
            <v>-4.640150206998527</v>
          </cell>
          <cell r="AY44">
            <v>122.82115146261334</v>
          </cell>
          <cell r="AZ44">
            <v>211.61545595507002</v>
          </cell>
          <cell r="BA44">
            <v>281.08071943792669</v>
          </cell>
          <cell r="BB44">
            <v>370.00687477252336</v>
          </cell>
          <cell r="BC44">
            <v>439.19913255095003</v>
          </cell>
          <cell r="BD44">
            <v>505.1773279458767</v>
          </cell>
          <cell r="BE44">
            <v>554.20981694872341</v>
          </cell>
          <cell r="BF44">
            <v>623.29005943884999</v>
          </cell>
          <cell r="BG44">
            <v>698.48170004604663</v>
          </cell>
          <cell r="BH44">
            <v>129.15487510768804</v>
          </cell>
          <cell r="BI44">
            <v>212.6965417743547</v>
          </cell>
          <cell r="BJ44">
            <v>278.58265288546579</v>
          </cell>
          <cell r="BK44">
            <v>357.56876399657688</v>
          </cell>
          <cell r="BL44">
            <v>433.95487510768794</v>
          </cell>
          <cell r="BM44">
            <v>498.94667573488363</v>
          </cell>
          <cell r="BN44">
            <v>548.26706843200884</v>
          </cell>
          <cell r="BO44">
            <v>621.98746112913409</v>
          </cell>
          <cell r="BP44">
            <v>748.71747959556387</v>
          </cell>
          <cell r="BQ44">
            <v>-6.3337236450746959</v>
          </cell>
          <cell r="BR44">
            <v>-1.0810858192846786</v>
          </cell>
          <cell r="BS44">
            <v>2.498066552460906</v>
          </cell>
          <cell r="BT44">
            <v>12.438110775946482</v>
          </cell>
          <cell r="BU44">
            <v>5.2442574432620646</v>
          </cell>
          <cell r="BV44">
            <v>6.2306522109930658</v>
          </cell>
          <cell r="BW44">
            <v>5.9427485167145733</v>
          </cell>
          <cell r="BX44">
            <v>1.3025983097159042</v>
          </cell>
          <cell r="BY44">
            <v>-50.235779549517247</v>
          </cell>
          <cell r="BZ44">
            <v>15.266999999999999</v>
          </cell>
          <cell r="CA44">
            <v>71.502245000000002</v>
          </cell>
          <cell r="CB44">
            <v>79.853999999999999</v>
          </cell>
          <cell r="CC44">
            <v>211.61545595507002</v>
          </cell>
          <cell r="CD44">
            <v>166.623245</v>
          </cell>
          <cell r="CE44">
            <v>44.992210955070021</v>
          </cell>
          <cell r="CF44">
            <v>27.002361498283168</v>
          </cell>
        </row>
        <row r="45">
          <cell r="G45" t="str">
            <v xml:space="preserve">  Pagos Tesorería</v>
          </cell>
          <cell r="L45">
            <v>788.57572886869968</v>
          </cell>
          <cell r="N45">
            <v>788.57572886869968</v>
          </cell>
          <cell r="O45">
            <v>33.485464796666669</v>
          </cell>
          <cell r="P45">
            <v>88.228597405366671</v>
          </cell>
          <cell r="Q45">
            <v>87.873993407506674</v>
          </cell>
          <cell r="R45">
            <v>69.338785109096676</v>
          </cell>
          <cell r="S45">
            <v>88.053497958206663</v>
          </cell>
          <cell r="T45">
            <v>68.571828354016674</v>
          </cell>
          <cell r="U45">
            <v>62.220111285406666</v>
          </cell>
          <cell r="V45">
            <v>48.592906006636667</v>
          </cell>
          <cell r="W45">
            <v>68.960692307966667</v>
          </cell>
          <cell r="X45">
            <v>75.109252106666673</v>
          </cell>
          <cell r="Y45">
            <v>82.925245816666674</v>
          </cell>
          <cell r="Z45">
            <v>70.429814024515423</v>
          </cell>
          <cell r="AA45">
            <v>843.7901885787187</v>
          </cell>
          <cell r="AB45">
            <v>0.73276896077711551</v>
          </cell>
          <cell r="AC45" t="str">
            <v xml:space="preserve"> </v>
          </cell>
          <cell r="AD45">
            <v>0.73276896077711551</v>
          </cell>
          <cell r="AE45">
            <v>38.313208441021359</v>
          </cell>
          <cell r="AF45">
            <v>90.841666666666669</v>
          </cell>
          <cell r="AG45">
            <v>83.541666666666657</v>
          </cell>
          <cell r="AH45">
            <v>65.886111111111077</v>
          </cell>
          <cell r="AI45">
            <v>78.986111111111086</v>
          </cell>
          <cell r="AJ45">
            <v>76.386111111111077</v>
          </cell>
          <cell r="AK45">
            <v>56.38611111111107</v>
          </cell>
          <cell r="AL45">
            <v>47.88611111111107</v>
          </cell>
          <cell r="AM45">
            <v>72.286111111111083</v>
          </cell>
          <cell r="AN45">
            <v>58.88611111111107</v>
          </cell>
          <cell r="AO45">
            <v>74.786111111111069</v>
          </cell>
          <cell r="AP45">
            <v>-4.8277436443546904</v>
          </cell>
          <cell r="AQ45">
            <v>-2.6130692612999979</v>
          </cell>
          <cell r="AR45">
            <v>4.332326740840017</v>
          </cell>
          <cell r="AS45">
            <v>3.4526739979855989</v>
          </cell>
          <cell r="AT45">
            <v>9.0673868470955767</v>
          </cell>
          <cell r="AU45">
            <v>-7.8142827570944036</v>
          </cell>
          <cell r="AV45">
            <v>5.8340001742955963</v>
          </cell>
          <cell r="AW45">
            <v>0.70679489552559716</v>
          </cell>
          <cell r="AX45">
            <v>-3.3254188031444158</v>
          </cell>
          <cell r="AY45">
            <v>121.71406220203335</v>
          </cell>
          <cell r="AZ45">
            <v>209.58805560954002</v>
          </cell>
          <cell r="BA45">
            <v>278.9268407186367</v>
          </cell>
          <cell r="BB45">
            <v>366.98033867684336</v>
          </cell>
          <cell r="BC45">
            <v>435.55216703086001</v>
          </cell>
          <cell r="BD45">
            <v>497.77227831626669</v>
          </cell>
          <cell r="BE45">
            <v>546.36518432290336</v>
          </cell>
          <cell r="BF45">
            <v>615.32587663086997</v>
          </cell>
          <cell r="BG45">
            <v>690.43512873753662</v>
          </cell>
          <cell r="BH45">
            <v>129.15487510768804</v>
          </cell>
          <cell r="BI45">
            <v>212.6965417743547</v>
          </cell>
          <cell r="BJ45">
            <v>278.58265288546579</v>
          </cell>
          <cell r="BK45">
            <v>357.56876399657688</v>
          </cell>
          <cell r="BL45">
            <v>433.95487510768794</v>
          </cell>
          <cell r="BM45">
            <v>490.340986218799</v>
          </cell>
          <cell r="BN45">
            <v>538.22709732991007</v>
          </cell>
          <cell r="BO45">
            <v>610.51320844102111</v>
          </cell>
          <cell r="BP45">
            <v>669.39931955213217</v>
          </cell>
          <cell r="BQ45">
            <v>-7.4408129056546954</v>
          </cell>
          <cell r="BR45">
            <v>-3.1084861648146784</v>
          </cell>
          <cell r="BS45">
            <v>0.34418783317090629</v>
          </cell>
          <cell r="BT45">
            <v>9.411574680266483</v>
          </cell>
          <cell r="BU45">
            <v>1.5972919231720653</v>
          </cell>
          <cell r="BV45">
            <v>7.4312920974676899</v>
          </cell>
          <cell r="BW45">
            <v>8.1380869929932942</v>
          </cell>
          <cell r="BX45">
            <v>4.8126681898488641</v>
          </cell>
          <cell r="BY45">
            <v>21.035809185404446</v>
          </cell>
          <cell r="BZ45">
            <v>15.266999999999999</v>
          </cell>
          <cell r="CA45">
            <v>69.202245000000005</v>
          </cell>
          <cell r="CB45">
            <v>77.554000000000002</v>
          </cell>
          <cell r="CC45">
            <v>209.58805560954002</v>
          </cell>
          <cell r="CD45">
            <v>162.023245</v>
          </cell>
          <cell r="CE45">
            <v>47.564810609540018</v>
          </cell>
          <cell r="CF45">
            <v>29.356781867651161</v>
          </cell>
        </row>
        <row r="46">
          <cell r="G46" t="str">
            <v xml:space="preserve">  Otros Pagos</v>
          </cell>
          <cell r="L46">
            <v>1.79539</v>
          </cell>
          <cell r="N46">
            <v>1.79539</v>
          </cell>
          <cell r="O46">
            <v>1.0687020248799999</v>
          </cell>
          <cell r="P46">
            <v>3.8387235699999994E-2</v>
          </cell>
          <cell r="Q46">
            <v>0.92031108495000002</v>
          </cell>
          <cell r="R46">
            <v>0.12647837375999998</v>
          </cell>
          <cell r="S46">
            <v>0.87265737638999985</v>
          </cell>
          <cell r="T46">
            <v>0.62042942440999915</v>
          </cell>
          <cell r="U46">
            <v>3.7580841095200004</v>
          </cell>
          <cell r="V46">
            <v>0.43958299621000002</v>
          </cell>
          <cell r="W46">
            <v>0.11955018215999999</v>
          </cell>
          <cell r="X46">
            <v>8.2388500529999992E-2</v>
          </cell>
          <cell r="Y46">
            <v>0.17996214599999999</v>
          </cell>
          <cell r="Z46">
            <v>0</v>
          </cell>
          <cell r="AA46">
            <v>8.2265334545099993</v>
          </cell>
          <cell r="AB46">
            <v>1.6683319259356486E-3</v>
          </cell>
          <cell r="AC46" t="str">
            <v xml:space="preserve"> </v>
          </cell>
          <cell r="AD46">
            <v>1.6683319259356486E-3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8.6056895160846238</v>
          </cell>
          <cell r="AL46">
            <v>1.4342815860141087</v>
          </cell>
          <cell r="AM46">
            <v>1.4342815860141087</v>
          </cell>
          <cell r="AN46">
            <v>67.84390735531872</v>
          </cell>
          <cell r="AO46">
            <v>0</v>
          </cell>
          <cell r="AP46">
            <v>1.0687020248799999</v>
          </cell>
          <cell r="AQ46">
            <v>3.8387235699999994E-2</v>
          </cell>
          <cell r="AR46">
            <v>0.92031108495000002</v>
          </cell>
          <cell r="AS46">
            <v>0.12647837375999998</v>
          </cell>
          <cell r="AT46">
            <v>0.87265737638999985</v>
          </cell>
          <cell r="AU46">
            <v>0.62042942440999915</v>
          </cell>
          <cell r="AV46">
            <v>-4.8476054065646235</v>
          </cell>
          <cell r="AW46">
            <v>-0.99469858980410875</v>
          </cell>
          <cell r="AX46">
            <v>-1.3147314038541087</v>
          </cell>
          <cell r="AY46">
            <v>1.1070892605799998</v>
          </cell>
          <cell r="AZ46">
            <v>2.0274003455299998</v>
          </cell>
          <cell r="BA46">
            <v>2.1538787192899997</v>
          </cell>
          <cell r="BB46">
            <v>3.0265360956799996</v>
          </cell>
          <cell r="BC46">
            <v>3.6469655200899989</v>
          </cell>
          <cell r="BD46">
            <v>7.4050496296099997</v>
          </cell>
          <cell r="BE46">
            <v>7.8446326258200001</v>
          </cell>
          <cell r="BF46">
            <v>7.9641828079800003</v>
          </cell>
          <cell r="BG46">
            <v>8.0465713085099999</v>
          </cell>
          <cell r="BH46">
            <v>0</v>
          </cell>
          <cell r="BI46">
            <v>0</v>
          </cell>
          <cell r="BJ46">
            <v>0</v>
          </cell>
          <cell r="BK46">
            <v>0</v>
          </cell>
          <cell r="BL46">
            <v>0</v>
          </cell>
          <cell r="BM46">
            <v>8.6056895160846238</v>
          </cell>
          <cell r="BN46">
            <v>10.039971102098733</v>
          </cell>
          <cell r="BO46">
            <v>11.474252688112841</v>
          </cell>
          <cell r="BP46">
            <v>79.318160043431561</v>
          </cell>
          <cell r="BQ46">
            <v>1.1070892605799998</v>
          </cell>
          <cell r="BR46">
            <v>2.0274003455299998</v>
          </cell>
          <cell r="BS46">
            <v>2.1538787192899997</v>
          </cell>
          <cell r="BT46">
            <v>3.0265360956799996</v>
          </cell>
          <cell r="BU46">
            <v>3.6469655200899989</v>
          </cell>
          <cell r="BV46">
            <v>-1.2006398864746242</v>
          </cell>
          <cell r="BW46">
            <v>-2.1953384762787325</v>
          </cell>
          <cell r="BX46">
            <v>-3.5100698801328409</v>
          </cell>
          <cell r="BY46">
            <v>-71.271588734921565</v>
          </cell>
          <cell r="BZ46">
            <v>0</v>
          </cell>
          <cell r="CA46">
            <v>2.2999999999999998</v>
          </cell>
          <cell r="CB46">
            <v>2.2999999999999998</v>
          </cell>
          <cell r="CC46">
            <v>2.0274003455299998</v>
          </cell>
          <cell r="CD46">
            <v>4.5999999999999996</v>
          </cell>
          <cell r="CE46">
            <v>-2.5725996544699998</v>
          </cell>
          <cell r="CF46">
            <v>-55.926079444999999</v>
          </cell>
        </row>
        <row r="47">
          <cell r="L47">
            <v>9660.4221979685062</v>
          </cell>
          <cell r="M47">
            <v>0</v>
          </cell>
          <cell r="N47">
            <v>9660.4221979685062</v>
          </cell>
          <cell r="Q47">
            <v>923.96580722227884</v>
          </cell>
          <cell r="R47">
            <v>763.58122574437368</v>
          </cell>
          <cell r="S47">
            <v>975.20912274727209</v>
          </cell>
          <cell r="T47">
            <v>673.95333738251657</v>
          </cell>
          <cell r="U47">
            <v>954.34877725981562</v>
          </cell>
          <cell r="V47">
            <v>624.04591935441329</v>
          </cell>
          <cell r="W47">
            <v>924.38620619599646</v>
          </cell>
          <cell r="X47">
            <v>604.07122599028889</v>
          </cell>
          <cell r="Y47">
            <v>875.46711142210006</v>
          </cell>
          <cell r="Z47">
            <v>567.78305003000003</v>
          </cell>
          <cell r="AA47">
            <v>9233.943859756786</v>
          </cell>
          <cell r="AB47">
            <v>8.9767631383088275</v>
          </cell>
          <cell r="AC47" t="str">
            <v xml:space="preserve"> </v>
          </cell>
          <cell r="AD47">
            <v>8.9767631383088275</v>
          </cell>
          <cell r="AE47">
            <v>754.70208650035579</v>
          </cell>
          <cell r="AF47">
            <v>537.02413122669725</v>
          </cell>
          <cell r="AG47">
            <v>1017.4232800952977</v>
          </cell>
          <cell r="AH47">
            <v>806.81766652053375</v>
          </cell>
          <cell r="AI47">
            <v>868.54516029559363</v>
          </cell>
          <cell r="AJ47">
            <v>653.29117664756075</v>
          </cell>
          <cell r="AK47">
            <v>930.97944513804737</v>
          </cell>
          <cell r="AL47">
            <v>702.19909841316269</v>
          </cell>
          <cell r="AM47">
            <v>949.55362455165141</v>
          </cell>
          <cell r="AN47">
            <v>610.60299050579613</v>
          </cell>
          <cell r="AO47">
            <v>905.19843857684236</v>
          </cell>
          <cell r="AP47">
            <v>15.338831711977491</v>
          </cell>
          <cell r="AQ47">
            <v>40.067026968700247</v>
          </cell>
          <cell r="AR47">
            <v>-93.457472873018901</v>
          </cell>
          <cell r="AS47">
            <v>-43.236440776160066</v>
          </cell>
          <cell r="AT47">
            <v>106.66396245167846</v>
          </cell>
          <cell r="AU47">
            <v>20.662160734955819</v>
          </cell>
          <cell r="AV47">
            <v>23.369332121768252</v>
          </cell>
          <cell r="AW47">
            <v>-78.153179058749402</v>
          </cell>
          <cell r="AX47">
            <v>-25.167418355654945</v>
          </cell>
          <cell r="AY47">
            <v>1347.1320764077307</v>
          </cell>
          <cell r="AZ47">
            <v>2271.0978836300092</v>
          </cell>
          <cell r="BA47">
            <v>3034.6791093743832</v>
          </cell>
          <cell r="BB47">
            <v>4009.8882321216556</v>
          </cell>
          <cell r="BC47">
            <v>4683.8415695041722</v>
          </cell>
          <cell r="BD47">
            <v>5638.1903467639886</v>
          </cell>
          <cell r="BE47">
            <v>6262.2362661184015</v>
          </cell>
          <cell r="BF47">
            <v>7186.6224723143978</v>
          </cell>
          <cell r="BG47">
            <v>7790.6936983046862</v>
          </cell>
          <cell r="BH47">
            <v>1291.7262177270529</v>
          </cell>
          <cell r="BI47">
            <v>2309.1494978223504</v>
          </cell>
          <cell r="BJ47">
            <v>3115.9671643428842</v>
          </cell>
          <cell r="BK47">
            <v>3984.5123246384778</v>
          </cell>
          <cell r="BL47">
            <v>4637.8035012860391</v>
          </cell>
          <cell r="BM47">
            <v>5568.7829464240858</v>
          </cell>
          <cell r="BN47">
            <v>6270.9820448372493</v>
          </cell>
          <cell r="BO47">
            <v>7220.5356693889007</v>
          </cell>
          <cell r="BP47">
            <v>7831.1386598946965</v>
          </cell>
          <cell r="BQ47">
            <v>55.405858680677731</v>
          </cell>
          <cell r="BR47">
            <v>-38.05161419234107</v>
          </cell>
          <cell r="BS47">
            <v>-81.288054968501086</v>
          </cell>
          <cell r="BT47">
            <v>25.375907483177507</v>
          </cell>
          <cell r="BU47">
            <v>46.038068218133375</v>
          </cell>
          <cell r="BV47">
            <v>69.407400339902168</v>
          </cell>
          <cell r="BW47">
            <v>-8.7457787188477596</v>
          </cell>
          <cell r="BX47">
            <v>-33.913197074502932</v>
          </cell>
          <cell r="BY47">
            <v>-40.44496159001028</v>
          </cell>
          <cell r="BZ47">
            <v>622.42567999999994</v>
          </cell>
          <cell r="CA47">
            <v>428.39404019999995</v>
          </cell>
          <cell r="CB47">
            <v>757.51776449999988</v>
          </cell>
          <cell r="CC47">
            <v>2271.0978836300092</v>
          </cell>
          <cell r="CD47">
            <v>1808.3374846999998</v>
          </cell>
          <cell r="CE47">
            <v>462.76039893000939</v>
          </cell>
          <cell r="CF47">
            <v>25.590378059700548</v>
          </cell>
        </row>
        <row r="48">
          <cell r="G48" t="str">
            <v>Pagos de Tesorería</v>
          </cell>
          <cell r="L48">
            <v>9136.2682832986175</v>
          </cell>
          <cell r="N48">
            <v>9136.2682832986175</v>
          </cell>
          <cell r="O48">
            <v>758.2664752733333</v>
          </cell>
          <cell r="P48">
            <v>522.75099553439748</v>
          </cell>
          <cell r="Q48">
            <v>911.1945479559455</v>
          </cell>
          <cell r="R48">
            <v>754.83617747001006</v>
          </cell>
          <cell r="S48">
            <v>949.13048394929172</v>
          </cell>
          <cell r="T48">
            <v>631.98930914062771</v>
          </cell>
          <cell r="U48">
            <v>913.35740327059341</v>
          </cell>
          <cell r="V48">
            <v>568.97598091274665</v>
          </cell>
          <cell r="W48">
            <v>891.62743001266313</v>
          </cell>
          <cell r="X48">
            <v>570.29130542851112</v>
          </cell>
          <cell r="Y48">
            <v>847.50924078176672</v>
          </cell>
          <cell r="Z48">
            <v>544.375</v>
          </cell>
          <cell r="AA48">
            <v>8864.3043497298877</v>
          </cell>
          <cell r="AB48">
            <v>8.4897031068126498</v>
          </cell>
          <cell r="AC48" t="str">
            <v xml:space="preserve"> </v>
          </cell>
          <cell r="AD48">
            <v>8.4897031068126498</v>
          </cell>
          <cell r="AE48">
            <v>751.96380764877688</v>
          </cell>
          <cell r="AF48">
            <v>497.77500000000003</v>
          </cell>
          <cell r="AG48">
            <v>1008.3259613790808</v>
          </cell>
          <cell r="AH48">
            <v>790.63245898688047</v>
          </cell>
          <cell r="AI48">
            <v>855.45331935734202</v>
          </cell>
          <cell r="AJ48">
            <v>580.51847838184017</v>
          </cell>
          <cell r="AK48">
            <v>906.4337875980093</v>
          </cell>
          <cell r="AL48">
            <v>560.89451486390112</v>
          </cell>
          <cell r="AM48">
            <v>880.88325931616509</v>
          </cell>
          <cell r="AN48">
            <v>574.82120418614329</v>
          </cell>
          <cell r="AO48">
            <v>862.19109527811634</v>
          </cell>
          <cell r="AP48">
            <v>6.3026676245564204</v>
          </cell>
          <cell r="AQ48">
            <v>24.975995534397441</v>
          </cell>
          <cell r="AR48">
            <v>-97.131413423135314</v>
          </cell>
          <cell r="AS48">
            <v>-35.796281516870408</v>
          </cell>
          <cell r="AT48">
            <v>93.67716459194969</v>
          </cell>
          <cell r="AU48">
            <v>51.470830758787542</v>
          </cell>
          <cell r="AV48">
            <v>6.9236156725841056</v>
          </cell>
          <cell r="AW48">
            <v>8.0814660488455274</v>
          </cell>
          <cell r="AX48">
            <v>10.744170696498031</v>
          </cell>
          <cell r="AY48">
            <v>1281.0174708077307</v>
          </cell>
          <cell r="AZ48">
            <v>2192.212018763676</v>
          </cell>
          <cell r="BA48">
            <v>2947.0481962336862</v>
          </cell>
          <cell r="BB48">
            <v>3896.178680182978</v>
          </cell>
          <cell r="BC48">
            <v>4528.167989323606</v>
          </cell>
          <cell r="BD48">
            <v>5441.5253925941997</v>
          </cell>
          <cell r="BE48">
            <v>6010.501373506946</v>
          </cell>
          <cell r="BF48">
            <v>6902.1288035196094</v>
          </cell>
          <cell r="BG48">
            <v>7472.4201089481203</v>
          </cell>
          <cell r="BH48">
            <v>1249.7388076487769</v>
          </cell>
          <cell r="BI48">
            <v>2258.0647690278574</v>
          </cell>
          <cell r="BJ48">
            <v>3048.6972280147379</v>
          </cell>
          <cell r="BK48">
            <v>3904.1505473720799</v>
          </cell>
          <cell r="BL48">
            <v>4484.6690257539203</v>
          </cell>
          <cell r="BM48">
            <v>5391.1028133519294</v>
          </cell>
          <cell r="BN48">
            <v>5951.9973282158307</v>
          </cell>
          <cell r="BO48">
            <v>6832.8805875319958</v>
          </cell>
          <cell r="BP48">
            <v>7407.7017917181392</v>
          </cell>
          <cell r="BQ48">
            <v>31.278663158953805</v>
          </cell>
          <cell r="BR48">
            <v>-65.852750264181395</v>
          </cell>
          <cell r="BS48">
            <v>-101.64903178105169</v>
          </cell>
          <cell r="BT48">
            <v>-7.9718671891018857</v>
          </cell>
          <cell r="BU48">
            <v>43.498963569685657</v>
          </cell>
          <cell r="BV48">
            <v>50.422579242270331</v>
          </cell>
          <cell r="BW48">
            <v>58.50404529111529</v>
          </cell>
          <cell r="BX48">
            <v>69.248215987613548</v>
          </cell>
          <cell r="BY48">
            <v>64.718317229981039</v>
          </cell>
          <cell r="BZ48">
            <v>615.19398000000001</v>
          </cell>
          <cell r="CA48">
            <v>400.79887673999997</v>
          </cell>
          <cell r="CB48">
            <v>724.87496499999986</v>
          </cell>
          <cell r="CC48">
            <v>2192.212018763676</v>
          </cell>
          <cell r="CD48">
            <v>1740.8678217399997</v>
          </cell>
          <cell r="CE48">
            <v>451.34419702367632</v>
          </cell>
          <cell r="CF48">
            <v>25.926390929126207</v>
          </cell>
        </row>
        <row r="49">
          <cell r="G49" t="str">
            <v>Más Transferencias de Inversión</v>
          </cell>
          <cell r="L49">
            <v>346.29999999999995</v>
          </cell>
          <cell r="M49">
            <v>0</v>
          </cell>
          <cell r="N49">
            <v>346.29999999999995</v>
          </cell>
          <cell r="O49">
            <v>11.120173399999999</v>
          </cell>
          <cell r="P49">
            <v>29.652177999999999</v>
          </cell>
          <cell r="Q49">
            <v>10.730986</v>
          </cell>
          <cell r="R49">
            <v>5.4240189999999995</v>
          </cell>
          <cell r="S49">
            <v>14.851702899999999</v>
          </cell>
          <cell r="T49">
            <v>13.2781456</v>
          </cell>
          <cell r="U49">
            <v>40.577399999999997</v>
          </cell>
          <cell r="V49">
            <v>20.845372000000001</v>
          </cell>
          <cell r="W49">
            <v>31.52</v>
          </cell>
          <cell r="X49">
            <v>31.52</v>
          </cell>
          <cell r="Y49">
            <v>15.52</v>
          </cell>
          <cell r="Z49">
            <v>10.82</v>
          </cell>
          <cell r="AA49">
            <v>235.85997690000002</v>
          </cell>
          <cell r="AB49">
            <v>0.32179267231716502</v>
          </cell>
          <cell r="AC49" t="str">
            <v xml:space="preserve"> </v>
          </cell>
          <cell r="AD49">
            <v>0.32179267231716502</v>
          </cell>
          <cell r="AE49">
            <v>0</v>
          </cell>
          <cell r="AF49">
            <v>1.4073423994790084</v>
          </cell>
          <cell r="AG49">
            <v>8.4886565217673784</v>
          </cell>
          <cell r="AH49">
            <v>13.209656852907692</v>
          </cell>
          <cell r="AI49">
            <v>1.1169049332947674</v>
          </cell>
          <cell r="AJ49">
            <v>26.974367510777135</v>
          </cell>
          <cell r="AK49">
            <v>23.559686270522533</v>
          </cell>
          <cell r="AL49">
            <v>99.783051730031275</v>
          </cell>
          <cell r="AM49">
            <v>67.327521146702423</v>
          </cell>
          <cell r="AN49">
            <v>33.373038673950695</v>
          </cell>
          <cell r="AO49">
            <v>35.530150621440647</v>
          </cell>
          <cell r="AP49">
            <v>11.120173399999999</v>
          </cell>
          <cell r="AQ49">
            <v>28.24483560052099</v>
          </cell>
          <cell r="AR49">
            <v>2.2423294782326213</v>
          </cell>
          <cell r="AS49">
            <v>-7.7856378529076924</v>
          </cell>
          <cell r="AT49">
            <v>13.734797966705232</v>
          </cell>
          <cell r="AU49">
            <v>-13.696221910777135</v>
          </cell>
          <cell r="AV49">
            <v>17.017713729477464</v>
          </cell>
          <cell r="AW49">
            <v>-78.937679730031277</v>
          </cell>
          <cell r="AX49">
            <v>-35.807521146702427</v>
          </cell>
          <cell r="AY49">
            <v>40.772351400000005</v>
          </cell>
          <cell r="AZ49">
            <v>51.503337399999999</v>
          </cell>
          <cell r="BA49">
            <v>56.927356400000001</v>
          </cell>
          <cell r="BB49">
            <v>71.7790593</v>
          </cell>
          <cell r="BC49">
            <v>85.057204900000002</v>
          </cell>
          <cell r="BD49">
            <v>125.6346049</v>
          </cell>
          <cell r="BE49">
            <v>146.4799769</v>
          </cell>
          <cell r="BF49">
            <v>177.99997689999998</v>
          </cell>
          <cell r="BG49">
            <v>209.51997689999999</v>
          </cell>
          <cell r="BH49">
            <v>1.4073423994790084</v>
          </cell>
          <cell r="BI49">
            <v>9.8959989212463881</v>
          </cell>
          <cell r="BJ49">
            <v>23.10565577415408</v>
          </cell>
          <cell r="BK49">
            <v>24.222560707448849</v>
          </cell>
          <cell r="BL49">
            <v>51.196928218225978</v>
          </cell>
          <cell r="BM49">
            <v>74.756614488748511</v>
          </cell>
          <cell r="BN49">
            <v>174.53966621877979</v>
          </cell>
          <cell r="BO49">
            <v>241.86718736548221</v>
          </cell>
          <cell r="BP49">
            <v>275.24022603943291</v>
          </cell>
          <cell r="BQ49">
            <v>39.365009000520992</v>
          </cell>
          <cell r="BR49">
            <v>41.607338478753611</v>
          </cell>
          <cell r="BS49">
            <v>33.821700625845921</v>
          </cell>
          <cell r="BT49">
            <v>47.556498592551151</v>
          </cell>
          <cell r="BU49">
            <v>33.860276681774018</v>
          </cell>
          <cell r="BV49">
            <v>50.877990411251474</v>
          </cell>
          <cell r="BW49">
            <v>-28.059689318779789</v>
          </cell>
          <cell r="BX49">
            <v>-63.867210465482231</v>
          </cell>
          <cell r="BY49">
            <v>-65.720249139432923</v>
          </cell>
          <cell r="BZ49">
            <v>5.0979999999999999</v>
          </cell>
          <cell r="CA49">
            <v>1.7290000000000001</v>
          </cell>
          <cell r="CB49">
            <v>32.038000000000004</v>
          </cell>
          <cell r="CC49">
            <v>51.503337399999999</v>
          </cell>
          <cell r="CD49">
            <v>38.865000000000002</v>
          </cell>
          <cell r="CE49">
            <v>12.638337399999998</v>
          </cell>
          <cell r="CF49">
            <v>32.518557571079377</v>
          </cell>
        </row>
        <row r="50">
          <cell r="H50" t="str">
            <v>Subsidio Tarifas Eléctricas</v>
          </cell>
          <cell r="L50">
            <v>97.1</v>
          </cell>
          <cell r="N50">
            <v>97.1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27</v>
          </cell>
          <cell r="V50">
            <v>10.054</v>
          </cell>
          <cell r="W50">
            <v>27</v>
          </cell>
          <cell r="X50">
            <v>27</v>
          </cell>
          <cell r="Y50">
            <v>6</v>
          </cell>
          <cell r="Z50">
            <v>0</v>
          </cell>
          <cell r="AA50">
            <v>97.054000000000002</v>
          </cell>
          <cell r="AB50">
            <v>9.0228323655780332E-2</v>
          </cell>
          <cell r="AC50" t="str">
            <v xml:space="preserve"> </v>
          </cell>
          <cell r="AD50">
            <v>9.0228323655780332E-2</v>
          </cell>
          <cell r="AE50">
            <v>0</v>
          </cell>
          <cell r="AF50">
            <v>1.398905882451426</v>
          </cell>
          <cell r="AG50">
            <v>8.3462902969269273</v>
          </cell>
          <cell r="AH50">
            <v>0.29018558979381703</v>
          </cell>
          <cell r="AI50">
            <v>0.1804515432331299</v>
          </cell>
          <cell r="AJ50">
            <v>26.186607733326635</v>
          </cell>
          <cell r="AK50">
            <v>7.3156031040458071E-3</v>
          </cell>
          <cell r="AL50">
            <v>26.010220414040198</v>
          </cell>
          <cell r="AM50">
            <v>34.680022937123816</v>
          </cell>
          <cell r="AN50">
            <v>0</v>
          </cell>
          <cell r="AO50">
            <v>0</v>
          </cell>
          <cell r="AP50">
            <v>0</v>
          </cell>
          <cell r="AQ50">
            <v>-1.398905882451426</v>
          </cell>
          <cell r="AR50">
            <v>-8.3462902969269273</v>
          </cell>
          <cell r="AS50">
            <v>-0.29018558979381703</v>
          </cell>
          <cell r="AT50">
            <v>-0.1804515432331299</v>
          </cell>
          <cell r="AU50">
            <v>-26.186607733326635</v>
          </cell>
          <cell r="AV50">
            <v>26.992684396895953</v>
          </cell>
          <cell r="AW50">
            <v>-15.956220414040198</v>
          </cell>
          <cell r="AX50">
            <v>-7.680022937123816</v>
          </cell>
          <cell r="AY50">
            <v>0</v>
          </cell>
          <cell r="AZ50">
            <v>0</v>
          </cell>
          <cell r="BA50">
            <v>0</v>
          </cell>
          <cell r="BB50">
            <v>0</v>
          </cell>
          <cell r="BC50">
            <v>0</v>
          </cell>
          <cell r="BD50">
            <v>27</v>
          </cell>
          <cell r="BE50">
            <v>37.054000000000002</v>
          </cell>
          <cell r="BF50">
            <v>64.054000000000002</v>
          </cell>
          <cell r="BG50">
            <v>91.054000000000002</v>
          </cell>
          <cell r="BH50">
            <v>1.398905882451426</v>
          </cell>
          <cell r="BI50">
            <v>9.7451961793783539</v>
          </cell>
          <cell r="BJ50">
            <v>10.035381769172171</v>
          </cell>
          <cell r="BK50">
            <v>10.2158333124053</v>
          </cell>
          <cell r="BL50">
            <v>36.402441045731933</v>
          </cell>
          <cell r="BM50">
            <v>36.40975664883598</v>
          </cell>
          <cell r="BN50">
            <v>62.419977062876178</v>
          </cell>
          <cell r="BO50">
            <v>97.1</v>
          </cell>
          <cell r="BP50">
            <v>97.1</v>
          </cell>
          <cell r="BQ50">
            <v>-1.398905882451426</v>
          </cell>
          <cell r="BR50">
            <v>-9.7451961793783539</v>
          </cell>
          <cell r="BS50">
            <v>-10.035381769172171</v>
          </cell>
          <cell r="BT50">
            <v>-10.2158333124053</v>
          </cell>
          <cell r="BU50">
            <v>-36.402441045731933</v>
          </cell>
          <cell r="BV50">
            <v>-9.4097566488359803</v>
          </cell>
          <cell r="BW50">
            <v>-25.365977062876176</v>
          </cell>
          <cell r="BX50">
            <v>-33.045999999999992</v>
          </cell>
          <cell r="BY50">
            <v>-6.0459999999999923</v>
          </cell>
          <cell r="BZ50">
            <v>0</v>
          </cell>
          <cell r="CA50">
            <v>1.7210000000000001</v>
          </cell>
          <cell r="CB50">
            <v>10.268000000000001</v>
          </cell>
          <cell r="CC50">
            <v>0</v>
          </cell>
          <cell r="CD50">
            <v>11.989000000000001</v>
          </cell>
          <cell r="CE50">
            <v>-11.989000000000001</v>
          </cell>
          <cell r="CF50">
            <v>-100</v>
          </cell>
        </row>
        <row r="51">
          <cell r="H51" t="str">
            <v>Fosga</v>
          </cell>
          <cell r="L51">
            <v>0</v>
          </cell>
          <cell r="N51">
            <v>0</v>
          </cell>
          <cell r="O51">
            <v>0</v>
          </cell>
          <cell r="P51">
            <v>12.5</v>
          </cell>
          <cell r="Q51">
            <v>3.8</v>
          </cell>
          <cell r="R51">
            <v>4.87</v>
          </cell>
          <cell r="S51">
            <v>5.7</v>
          </cell>
          <cell r="T51">
            <v>7.2160000000000002</v>
          </cell>
          <cell r="U51">
            <v>4.5199999999999996</v>
          </cell>
          <cell r="V51">
            <v>3</v>
          </cell>
          <cell r="W51">
            <v>4.5199999999999996</v>
          </cell>
          <cell r="X51">
            <v>4.5199999999999996</v>
          </cell>
          <cell r="Y51">
            <v>9.52</v>
          </cell>
          <cell r="Z51">
            <v>10.82</v>
          </cell>
          <cell r="AA51">
            <v>70.98599999999999</v>
          </cell>
          <cell r="AB51" t="str">
            <v xml:space="preserve"> </v>
          </cell>
          <cell r="AC51" t="str">
            <v xml:space="preserve"> </v>
          </cell>
          <cell r="AD51" t="str">
            <v xml:space="preserve"> 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O51">
            <v>0</v>
          </cell>
          <cell r="AP51">
            <v>0</v>
          </cell>
          <cell r="AQ51">
            <v>12.5</v>
          </cell>
          <cell r="AR51">
            <v>3.8</v>
          </cell>
          <cell r="AS51">
            <v>4.87</v>
          </cell>
          <cell r="AT51">
            <v>5.7</v>
          </cell>
          <cell r="AU51">
            <v>7.2160000000000002</v>
          </cell>
          <cell r="AV51">
            <v>4.5199999999999996</v>
          </cell>
          <cell r="AW51">
            <v>3</v>
          </cell>
          <cell r="AX51">
            <v>4.5199999999999996</v>
          </cell>
          <cell r="AY51">
            <v>12.5</v>
          </cell>
          <cell r="AZ51">
            <v>16.3</v>
          </cell>
          <cell r="BA51">
            <v>21.17</v>
          </cell>
          <cell r="BB51">
            <v>26.87</v>
          </cell>
          <cell r="BC51">
            <v>34.085999999999999</v>
          </cell>
          <cell r="BD51">
            <v>38.605999999999995</v>
          </cell>
          <cell r="BE51">
            <v>41.605999999999995</v>
          </cell>
          <cell r="BF51">
            <v>46.125999999999991</v>
          </cell>
          <cell r="BG51">
            <v>50.645999999999987</v>
          </cell>
          <cell r="BH51">
            <v>0</v>
          </cell>
          <cell r="BI51">
            <v>0</v>
          </cell>
          <cell r="BJ51">
            <v>0</v>
          </cell>
          <cell r="BK51">
            <v>0</v>
          </cell>
          <cell r="BL51">
            <v>0</v>
          </cell>
          <cell r="BM51">
            <v>0</v>
          </cell>
          <cell r="BN51">
            <v>0</v>
          </cell>
          <cell r="BO51">
            <v>0</v>
          </cell>
          <cell r="BP51">
            <v>0</v>
          </cell>
          <cell r="BQ51">
            <v>12.5</v>
          </cell>
          <cell r="BR51">
            <v>16.3</v>
          </cell>
          <cell r="BS51">
            <v>21.17</v>
          </cell>
          <cell r="BT51">
            <v>26.87</v>
          </cell>
          <cell r="BU51">
            <v>34.085999999999999</v>
          </cell>
          <cell r="BV51">
            <v>38.605999999999995</v>
          </cell>
          <cell r="BW51">
            <v>41.605999999999995</v>
          </cell>
          <cell r="BX51">
            <v>46.125999999999991</v>
          </cell>
          <cell r="BY51">
            <v>50.645999999999987</v>
          </cell>
          <cell r="BZ51">
            <v>0</v>
          </cell>
          <cell r="CA51">
            <v>0</v>
          </cell>
          <cell r="CB51">
            <v>20.8</v>
          </cell>
          <cell r="CC51">
            <v>16.3</v>
          </cell>
          <cell r="CD51">
            <v>20.8</v>
          </cell>
          <cell r="CE51">
            <v>-4.5</v>
          </cell>
          <cell r="CF51">
            <v>-21.634615384615387</v>
          </cell>
        </row>
        <row r="52">
          <cell r="H52" t="str">
            <v>Ancianos Indigentes</v>
          </cell>
          <cell r="L52">
            <v>29</v>
          </cell>
          <cell r="N52">
            <v>29</v>
          </cell>
          <cell r="O52">
            <v>1.8348734</v>
          </cell>
          <cell r="P52">
            <v>5.9269780000000001</v>
          </cell>
          <cell r="Q52">
            <v>2.8377759999999999</v>
          </cell>
          <cell r="R52">
            <v>0.37401899999999999</v>
          </cell>
          <cell r="S52">
            <v>4.4152029000000006</v>
          </cell>
          <cell r="T52">
            <v>1.4326456000000001</v>
          </cell>
          <cell r="U52">
            <v>0.22790000000000002</v>
          </cell>
          <cell r="V52">
            <v>7.6561999999999991E-2</v>
          </cell>
          <cell r="W52">
            <v>0</v>
          </cell>
          <cell r="X52">
            <v>0</v>
          </cell>
          <cell r="Y52">
            <v>0</v>
          </cell>
          <cell r="Z52">
            <v>0</v>
          </cell>
          <cell r="AA52">
            <v>17.125956900000002</v>
          </cell>
          <cell r="AB52">
            <v>2.6947697075361789E-2</v>
          </cell>
          <cell r="AC52" t="str">
            <v xml:space="preserve"> </v>
          </cell>
          <cell r="AD52">
            <v>2.6947697075361789E-2</v>
          </cell>
          <cell r="AE52">
            <v>0</v>
          </cell>
          <cell r="AF52">
            <v>8.4365170275823194E-3</v>
          </cell>
          <cell r="AG52">
            <v>0.14236622484045164</v>
          </cell>
          <cell r="AH52">
            <v>12.919471263113875</v>
          </cell>
          <cell r="AI52">
            <v>0.93645339006163753</v>
          </cell>
          <cell r="AJ52">
            <v>0.78775977745049908</v>
          </cell>
          <cell r="AK52">
            <v>0.33851524573174058</v>
          </cell>
          <cell r="AL52">
            <v>1.6440662557501047</v>
          </cell>
          <cell r="AM52">
            <v>1.4331533300605466</v>
          </cell>
          <cell r="AN52">
            <v>2.1586937944326263</v>
          </cell>
          <cell r="AO52">
            <v>4.3158057419225804</v>
          </cell>
          <cell r="AP52">
            <v>1.8348734</v>
          </cell>
          <cell r="AQ52">
            <v>5.9185414829724179</v>
          </cell>
          <cell r="AR52">
            <v>2.6954097751595483</v>
          </cell>
          <cell r="AS52">
            <v>-12.545452263113875</v>
          </cell>
          <cell r="AT52">
            <v>3.4787495099383632</v>
          </cell>
          <cell r="AU52">
            <v>0.644885822549501</v>
          </cell>
          <cell r="AV52">
            <v>-0.11061524573174056</v>
          </cell>
          <cell r="AW52">
            <v>-1.5675042557501047</v>
          </cell>
          <cell r="AX52">
            <v>-1.4331533300605466</v>
          </cell>
          <cell r="AY52">
            <v>7.7618514000000003</v>
          </cell>
          <cell r="AZ52">
            <v>10.599627399999999</v>
          </cell>
          <cell r="BA52">
            <v>10.9736464</v>
          </cell>
          <cell r="BB52">
            <v>15.3888493</v>
          </cell>
          <cell r="BC52">
            <v>16.821494900000001</v>
          </cell>
          <cell r="BD52">
            <v>17.049394900000003</v>
          </cell>
          <cell r="BE52">
            <v>17.125956900000002</v>
          </cell>
          <cell r="BF52">
            <v>17.125956900000002</v>
          </cell>
          <cell r="BG52">
            <v>17.125956900000002</v>
          </cell>
          <cell r="BH52">
            <v>8.4365170275823194E-3</v>
          </cell>
          <cell r="BI52">
            <v>0.15080274186803397</v>
          </cell>
          <cell r="BJ52">
            <v>13.070274004981909</v>
          </cell>
          <cell r="BK52">
            <v>14.006727395043548</v>
          </cell>
          <cell r="BL52">
            <v>14.794487172494048</v>
          </cell>
          <cell r="BM52">
            <v>15.133002418225788</v>
          </cell>
          <cell r="BN52">
            <v>16.777068673975894</v>
          </cell>
          <cell r="BO52">
            <v>18.210222004036439</v>
          </cell>
          <cell r="BP52">
            <v>20.368915798469065</v>
          </cell>
          <cell r="BQ52">
            <v>7.7534148829724181</v>
          </cell>
          <cell r="BR52">
            <v>10.448824658131965</v>
          </cell>
          <cell r="BS52">
            <v>-2.0966276049819097</v>
          </cell>
          <cell r="BT52">
            <v>1.3821219049564526</v>
          </cell>
          <cell r="BU52">
            <v>2.0270077275059535</v>
          </cell>
          <cell r="BV52">
            <v>1.9163924817742153</v>
          </cell>
          <cell r="BW52">
            <v>0.34888822602410841</v>
          </cell>
          <cell r="BX52">
            <v>-1.0842651040364366</v>
          </cell>
          <cell r="BY52">
            <v>-3.2429588984690625</v>
          </cell>
          <cell r="BZ52">
            <v>0</v>
          </cell>
          <cell r="CA52">
            <v>8.0000000000000002E-3</v>
          </cell>
          <cell r="CB52">
            <v>0.13500000000000001</v>
          </cell>
          <cell r="CC52">
            <v>10.599627399999999</v>
          </cell>
          <cell r="CD52">
            <v>0.14300000000000002</v>
          </cell>
          <cell r="CE52">
            <v>10.456627399999999</v>
          </cell>
          <cell r="CF52">
            <v>7312.3268531468511</v>
          </cell>
        </row>
        <row r="53">
          <cell r="H53" t="str">
            <v>Fondo Solidaridad Pensional</v>
          </cell>
          <cell r="L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 t="str">
            <v xml:space="preserve"> </v>
          </cell>
          <cell r="AC53" t="str">
            <v xml:space="preserve"> </v>
          </cell>
          <cell r="AD53" t="str">
            <v xml:space="preserve"> 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O53">
            <v>0</v>
          </cell>
          <cell r="AP53">
            <v>0</v>
          </cell>
          <cell r="AQ53">
            <v>0</v>
          </cell>
          <cell r="AR53">
            <v>0</v>
          </cell>
          <cell r="AS53">
            <v>0</v>
          </cell>
          <cell r="AT53">
            <v>0</v>
          </cell>
          <cell r="AU53">
            <v>0</v>
          </cell>
          <cell r="AV53">
            <v>0</v>
          </cell>
          <cell r="AW53">
            <v>0</v>
          </cell>
          <cell r="AX53">
            <v>0</v>
          </cell>
          <cell r="AY53">
            <v>0</v>
          </cell>
          <cell r="AZ53">
            <v>0</v>
          </cell>
          <cell r="BA53">
            <v>0</v>
          </cell>
          <cell r="BB53">
            <v>0</v>
          </cell>
          <cell r="BC53">
            <v>0</v>
          </cell>
          <cell r="BD53">
            <v>0</v>
          </cell>
          <cell r="BE53">
            <v>0</v>
          </cell>
          <cell r="BF53">
            <v>0</v>
          </cell>
          <cell r="BG53">
            <v>0</v>
          </cell>
          <cell r="BH53">
            <v>0</v>
          </cell>
          <cell r="BI53">
            <v>0</v>
          </cell>
          <cell r="BJ53">
            <v>0</v>
          </cell>
          <cell r="BK53">
            <v>0</v>
          </cell>
          <cell r="BL53">
            <v>0</v>
          </cell>
          <cell r="BM53">
            <v>0</v>
          </cell>
          <cell r="BN53">
            <v>0</v>
          </cell>
          <cell r="BO53">
            <v>0</v>
          </cell>
          <cell r="BP53">
            <v>0</v>
          </cell>
          <cell r="BQ53">
            <v>0</v>
          </cell>
          <cell r="BR53">
            <v>0</v>
          </cell>
          <cell r="BS53">
            <v>0</v>
          </cell>
          <cell r="BT53">
            <v>0</v>
          </cell>
          <cell r="BU53">
            <v>0</v>
          </cell>
          <cell r="BV53">
            <v>0</v>
          </cell>
          <cell r="BW53">
            <v>0</v>
          </cell>
          <cell r="BX53">
            <v>0</v>
          </cell>
          <cell r="BY53">
            <v>0</v>
          </cell>
          <cell r="BZ53">
            <v>5.0979999999999999</v>
          </cell>
          <cell r="CA53">
            <v>0</v>
          </cell>
          <cell r="CB53">
            <v>0.83499999999999996</v>
          </cell>
          <cell r="CC53">
            <v>0</v>
          </cell>
          <cell r="CD53">
            <v>5.9329999999999998</v>
          </cell>
          <cell r="CE53">
            <v>-5.9329999999999998</v>
          </cell>
          <cell r="CF53">
            <v>-100</v>
          </cell>
        </row>
        <row r="54">
          <cell r="H54" t="str">
            <v>Fondo Compensación Educativa</v>
          </cell>
          <cell r="L54">
            <v>220.2</v>
          </cell>
          <cell r="N54">
            <v>220.2</v>
          </cell>
          <cell r="O54">
            <v>9.2852999999999994</v>
          </cell>
          <cell r="P54">
            <v>11.225200000000001</v>
          </cell>
          <cell r="Q54">
            <v>4.09321</v>
          </cell>
          <cell r="R54">
            <v>0.18</v>
          </cell>
          <cell r="S54">
            <v>4.7365000000000004</v>
          </cell>
          <cell r="T54">
            <v>4.6295000000000002</v>
          </cell>
          <cell r="U54">
            <v>8.8294999999999995</v>
          </cell>
          <cell r="V54">
            <v>7.7148100000000008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50.694019999999995</v>
          </cell>
          <cell r="AB54">
            <v>0.20461665158602299</v>
          </cell>
          <cell r="AC54" t="str">
            <v xml:space="preserve"> </v>
          </cell>
          <cell r="AD54">
            <v>0.20461665158602299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23.213855421686748</v>
          </cell>
          <cell r="AL54">
            <v>72.128765060240966</v>
          </cell>
          <cell r="AM54">
            <v>31.214344879518066</v>
          </cell>
          <cell r="AN54">
            <v>31.214344879518066</v>
          </cell>
          <cell r="AO54">
            <v>31.214344879518066</v>
          </cell>
          <cell r="AP54">
            <v>9.2852999999999994</v>
          </cell>
          <cell r="AQ54">
            <v>11.225200000000001</v>
          </cell>
          <cell r="AR54">
            <v>4.09321</v>
          </cell>
          <cell r="AS54">
            <v>0.18</v>
          </cell>
          <cell r="AT54">
            <v>4.7365000000000004</v>
          </cell>
          <cell r="AU54">
            <v>4.6295000000000002</v>
          </cell>
          <cell r="AV54">
            <v>-14.384355421686749</v>
          </cell>
          <cell r="AW54">
            <v>-64.413955060240966</v>
          </cell>
          <cell r="AX54">
            <v>-31.214344879518066</v>
          </cell>
          <cell r="AY54">
            <v>20.5105</v>
          </cell>
          <cell r="AZ54">
            <v>24.60371</v>
          </cell>
          <cell r="BA54">
            <v>24.783709999999999</v>
          </cell>
          <cell r="BB54">
            <v>29.520209999999999</v>
          </cell>
          <cell r="BC54">
            <v>34.149709999999999</v>
          </cell>
          <cell r="BD54">
            <v>42.979209999999995</v>
          </cell>
          <cell r="BE54">
            <v>50.694019999999995</v>
          </cell>
          <cell r="BF54">
            <v>50.694019999999995</v>
          </cell>
          <cell r="BG54">
            <v>50.694019999999995</v>
          </cell>
          <cell r="BH54">
            <v>0</v>
          </cell>
          <cell r="BI54">
            <v>0</v>
          </cell>
          <cell r="BJ54">
            <v>0</v>
          </cell>
          <cell r="BK54">
            <v>0</v>
          </cell>
          <cell r="BL54">
            <v>0</v>
          </cell>
          <cell r="BM54">
            <v>23.213855421686748</v>
          </cell>
          <cell r="BN54">
            <v>95.34262048192771</v>
          </cell>
          <cell r="BO54">
            <v>126.55696536144578</v>
          </cell>
          <cell r="BP54">
            <v>157.77131024096383</v>
          </cell>
          <cell r="BQ54">
            <v>20.5105</v>
          </cell>
          <cell r="BR54">
            <v>24.60371</v>
          </cell>
          <cell r="BS54">
            <v>24.783709999999999</v>
          </cell>
          <cell r="BT54">
            <v>29.520209999999999</v>
          </cell>
          <cell r="BU54">
            <v>34.149709999999999</v>
          </cell>
          <cell r="BV54">
            <v>19.765354578313246</v>
          </cell>
          <cell r="BW54">
            <v>-44.648600481927716</v>
          </cell>
          <cell r="BX54">
            <v>-75.862945361445782</v>
          </cell>
          <cell r="BY54">
            <v>-107.07729024096383</v>
          </cell>
          <cell r="BZ54">
            <v>0</v>
          </cell>
          <cell r="CA54">
            <v>0</v>
          </cell>
          <cell r="CB54">
            <v>0</v>
          </cell>
          <cell r="CC54">
            <v>24.60371</v>
          </cell>
          <cell r="CD54">
            <v>0</v>
          </cell>
          <cell r="CE54">
            <v>24.60371</v>
          </cell>
          <cell r="CF54" t="str">
            <v xml:space="preserve">n.a. </v>
          </cell>
        </row>
        <row r="55">
          <cell r="G55" t="str">
            <v>Más Transferencias de Deuda</v>
          </cell>
          <cell r="L55">
            <v>177.85391466988909</v>
          </cell>
          <cell r="M55">
            <v>0</v>
          </cell>
          <cell r="N55">
            <v>177.85391466988909</v>
          </cell>
          <cell r="O55">
            <v>0.65426953900000007</v>
          </cell>
          <cell r="P55">
            <v>24.687984660999998</v>
          </cell>
          <cell r="Q55">
            <v>2.0402732663333336</v>
          </cell>
          <cell r="R55">
            <v>3.321029274363636</v>
          </cell>
          <cell r="S55">
            <v>11.226935897980429</v>
          </cell>
          <cell r="T55">
            <v>28.685882641888888</v>
          </cell>
          <cell r="U55">
            <v>0.41397398922222223</v>
          </cell>
          <cell r="V55">
            <v>34.224566441666667</v>
          </cell>
          <cell r="W55">
            <v>1.2387761833333333</v>
          </cell>
          <cell r="X55">
            <v>2.2599205617777773</v>
          </cell>
          <cell r="Y55">
            <v>12.437870640333331</v>
          </cell>
          <cell r="Z55">
            <v>12.58805003</v>
          </cell>
          <cell r="AA55">
            <v>133.77953312689959</v>
          </cell>
          <cell r="AB55">
            <v>0.16526735917901433</v>
          </cell>
          <cell r="AC55" t="str">
            <v xml:space="preserve"> </v>
          </cell>
          <cell r="AD55">
            <v>0.16526735917901433</v>
          </cell>
          <cell r="AE55">
            <v>2.7382788515788858</v>
          </cell>
          <cell r="AF55">
            <v>37.841788827218167</v>
          </cell>
          <cell r="AG55">
            <v>0.60866219444955894</v>
          </cell>
          <cell r="AH55">
            <v>2.9755506807456689</v>
          </cell>
          <cell r="AI55">
            <v>11.97493600495687</v>
          </cell>
          <cell r="AJ55">
            <v>45.798330754943443</v>
          </cell>
          <cell r="AK55">
            <v>0.98597126951555292</v>
          </cell>
          <cell r="AL55">
            <v>41.521531819230319</v>
          </cell>
          <cell r="AM55">
            <v>1.3428440887838857</v>
          </cell>
          <cell r="AN55">
            <v>2.4087476457022081</v>
          </cell>
          <cell r="AO55">
            <v>7.4771926772853803</v>
          </cell>
          <cell r="AP55">
            <v>-2.0840093125788859</v>
          </cell>
          <cell r="AQ55">
            <v>-13.153804166218169</v>
          </cell>
          <cell r="AR55">
            <v>1.4316110718837747</v>
          </cell>
          <cell r="AS55">
            <v>0.34547859361796718</v>
          </cell>
          <cell r="AT55">
            <v>-0.74800010697644126</v>
          </cell>
          <cell r="AU55">
            <v>-17.112448113054555</v>
          </cell>
          <cell r="AV55">
            <v>-0.57199728029333063</v>
          </cell>
          <cell r="AW55">
            <v>-7.2969653775636516</v>
          </cell>
          <cell r="AX55">
            <v>-0.10406790545055244</v>
          </cell>
          <cell r="AY55">
            <v>25.342254199999999</v>
          </cell>
          <cell r="AZ55">
            <v>27.382527466333332</v>
          </cell>
          <cell r="BA55">
            <v>30.703556740696968</v>
          </cell>
          <cell r="BB55">
            <v>41.930492638677393</v>
          </cell>
          <cell r="BC55">
            <v>70.616375280566288</v>
          </cell>
          <cell r="BD55">
            <v>71.030349269788502</v>
          </cell>
          <cell r="BE55">
            <v>105.25491571145517</v>
          </cell>
          <cell r="BF55">
            <v>106.49369189478851</v>
          </cell>
          <cell r="BG55">
            <v>108.75361245656629</v>
          </cell>
          <cell r="BH55">
            <v>40.580067678797057</v>
          </cell>
          <cell r="BI55">
            <v>41.188729873246615</v>
          </cell>
          <cell r="BJ55">
            <v>44.164280553992285</v>
          </cell>
          <cell r="BK55">
            <v>56.139216558949151</v>
          </cell>
          <cell r="BL55">
            <v>101.93754731389259</v>
          </cell>
          <cell r="BM55">
            <v>102.92351858340814</v>
          </cell>
          <cell r="BN55">
            <v>144.44505040263846</v>
          </cell>
          <cell r="BO55">
            <v>145.78789449142235</v>
          </cell>
          <cell r="BP55">
            <v>148.19664213712457</v>
          </cell>
          <cell r="BQ55">
            <v>-15.237813478797056</v>
          </cell>
          <cell r="BR55">
            <v>-13.806202406913286</v>
          </cell>
          <cell r="BS55">
            <v>-13.460723813295317</v>
          </cell>
          <cell r="BT55">
            <v>-14.208723920271758</v>
          </cell>
          <cell r="BU55">
            <v>-31.321172033326306</v>
          </cell>
          <cell r="BV55">
            <v>-31.893169313619641</v>
          </cell>
          <cell r="BW55">
            <v>-39.190134691183289</v>
          </cell>
          <cell r="BX55">
            <v>-39.294202596633838</v>
          </cell>
          <cell r="BY55">
            <v>-39.443029680558283</v>
          </cell>
          <cell r="BZ55">
            <v>2.1337000000000002</v>
          </cell>
          <cell r="CA55">
            <v>25.866163459999999</v>
          </cell>
          <cell r="CB55">
            <v>0.60479949999999993</v>
          </cell>
          <cell r="CC55">
            <v>27.382527466333332</v>
          </cell>
          <cell r="CD55">
            <v>28.604662959999999</v>
          </cell>
          <cell r="CE55">
            <v>-1.2221354936666664</v>
          </cell>
          <cell r="CF55">
            <v>-4.2725044352931789</v>
          </cell>
          <cell r="CI55">
            <v>338.12739999999997</v>
          </cell>
        </row>
        <row r="56">
          <cell r="H56" t="str">
            <v>Deuda Externa Entidades</v>
          </cell>
          <cell r="L56">
            <v>122.43058841578632</v>
          </cell>
          <cell r="N56">
            <v>122.43058841578632</v>
          </cell>
          <cell r="O56">
            <v>5.5769539000000007E-2</v>
          </cell>
          <cell r="P56">
            <v>23.123284661</v>
          </cell>
          <cell r="Q56">
            <v>0.18767326633333339</v>
          </cell>
          <cell r="R56">
            <v>1.5677292743636362</v>
          </cell>
          <cell r="S56">
            <v>10.640369487980429</v>
          </cell>
          <cell r="T56">
            <v>4.5132826418888898</v>
          </cell>
          <cell r="U56">
            <v>5.9673989222222203E-2</v>
          </cell>
          <cell r="V56">
            <v>34.019566441666669</v>
          </cell>
          <cell r="W56">
            <v>0.80927618333333329</v>
          </cell>
          <cell r="X56">
            <v>1.8941205617777774</v>
          </cell>
          <cell r="Y56">
            <v>12.261470640333332</v>
          </cell>
          <cell r="Z56">
            <v>0</v>
          </cell>
          <cell r="AA56">
            <v>89.132216686899625</v>
          </cell>
          <cell r="AB56">
            <v>0.11376628997885889</v>
          </cell>
          <cell r="AC56" t="str">
            <v xml:space="preserve"> </v>
          </cell>
          <cell r="AD56">
            <v>0.11376628997885889</v>
          </cell>
          <cell r="AE56">
            <v>2.4042955140057494</v>
          </cell>
          <cell r="AF56">
            <v>37.180898418894088</v>
          </cell>
          <cell r="AG56">
            <v>0.26214014023384996</v>
          </cell>
          <cell r="AH56">
            <v>2.7159775875713388</v>
          </cell>
          <cell r="AI56">
            <v>10.581432294611959</v>
          </cell>
          <cell r="AJ56">
            <v>11.434353326463118</v>
          </cell>
          <cell r="AK56">
            <v>0.92642613732675994</v>
          </cell>
          <cell r="AL56">
            <v>41.317225185282524</v>
          </cell>
          <cell r="AM56">
            <v>1.136809529216718</v>
          </cell>
          <cell r="AN56">
            <v>2.1860920873201168</v>
          </cell>
          <cell r="AO56">
            <v>7.0565662122265298</v>
          </cell>
          <cell r="AP56">
            <v>-2.3485259750057494</v>
          </cell>
          <cell r="AQ56">
            <v>-14.057613757894089</v>
          </cell>
          <cell r="AR56">
            <v>-7.4466873900516567E-2</v>
          </cell>
          <cell r="AS56">
            <v>-1.1482483132077026</v>
          </cell>
          <cell r="AT56">
            <v>5.893719336846992E-2</v>
          </cell>
          <cell r="AU56">
            <v>-6.9210706845742278</v>
          </cell>
          <cell r="AV56">
            <v>-0.86675214810453771</v>
          </cell>
          <cell r="AW56">
            <v>-7.2976587436158553</v>
          </cell>
          <cell r="AX56">
            <v>-0.32753334588338467</v>
          </cell>
          <cell r="AY56">
            <v>23.179054199999999</v>
          </cell>
          <cell r="AZ56">
            <v>23.366727466333334</v>
          </cell>
          <cell r="BA56">
            <v>24.934456740696969</v>
          </cell>
          <cell r="BB56">
            <v>35.574826228677395</v>
          </cell>
          <cell r="BC56">
            <v>40.088108870566288</v>
          </cell>
          <cell r="BD56">
            <v>40.147782859788506</v>
          </cell>
          <cell r="BE56">
            <v>74.167349301455175</v>
          </cell>
          <cell r="BF56">
            <v>74.976625484788514</v>
          </cell>
          <cell r="BG56">
            <v>76.870746046566296</v>
          </cell>
          <cell r="BH56">
            <v>39.585193932899841</v>
          </cell>
          <cell r="BI56">
            <v>39.847334073133695</v>
          </cell>
          <cell r="BJ56">
            <v>42.563311660705033</v>
          </cell>
          <cell r="BK56">
            <v>53.14474395531699</v>
          </cell>
          <cell r="BL56">
            <v>64.579097281780108</v>
          </cell>
          <cell r="BM56">
            <v>65.505523419106865</v>
          </cell>
          <cell r="BN56">
            <v>106.82274860438939</v>
          </cell>
          <cell r="BO56">
            <v>107.95955813360611</v>
          </cell>
          <cell r="BP56">
            <v>110.14565022092623</v>
          </cell>
          <cell r="BQ56">
            <v>-16.406139732899842</v>
          </cell>
          <cell r="BR56">
            <v>-16.480606606800361</v>
          </cell>
          <cell r="BS56">
            <v>-17.628854920008063</v>
          </cell>
          <cell r="BT56">
            <v>-17.569917726639595</v>
          </cell>
          <cell r="BU56">
            <v>-24.49098841121382</v>
          </cell>
          <cell r="BV56">
            <v>-25.357740559318358</v>
          </cell>
          <cell r="BW56">
            <v>-32.655399302934214</v>
          </cell>
          <cell r="BX56">
            <v>-32.982932648817595</v>
          </cell>
          <cell r="BY56">
            <v>-33.274904174359932</v>
          </cell>
          <cell r="BZ56">
            <v>1.7278</v>
          </cell>
          <cell r="CA56">
            <v>25.062963459999999</v>
          </cell>
          <cell r="CB56">
            <v>0.1787995</v>
          </cell>
          <cell r="CC56">
            <v>23.366727466333334</v>
          </cell>
          <cell r="CD56">
            <v>26.969562959999998</v>
          </cell>
          <cell r="CE56">
            <v>-3.6028354936666638</v>
          </cell>
          <cell r="CF56">
            <v>-13.358894613940253</v>
          </cell>
          <cell r="CI56">
            <v>1393.1273999999999</v>
          </cell>
        </row>
        <row r="57">
          <cell r="H57" t="str">
            <v>Deuda Interna Entidades</v>
          </cell>
          <cell r="L57">
            <v>55.423326254102776</v>
          </cell>
          <cell r="N57">
            <v>55.423326254102776</v>
          </cell>
          <cell r="O57">
            <v>0.59850000000000003</v>
          </cell>
          <cell r="P57">
            <v>1.5647</v>
          </cell>
          <cell r="Q57">
            <v>1.8526</v>
          </cell>
          <cell r="R57">
            <v>1.7533000000000001</v>
          </cell>
          <cell r="S57">
            <v>0.58656640999999998</v>
          </cell>
          <cell r="T57">
            <v>24.172599999999999</v>
          </cell>
          <cell r="U57">
            <v>0.3543</v>
          </cell>
          <cell r="V57">
            <v>0.20499999999999999</v>
          </cell>
          <cell r="W57">
            <v>0.42949999999999999</v>
          </cell>
          <cell r="X57">
            <v>0.36580000000000001</v>
          </cell>
          <cell r="Y57">
            <v>0.1764</v>
          </cell>
          <cell r="Z57">
            <v>12.58805003</v>
          </cell>
          <cell r="AA57">
            <v>44.647316439999997</v>
          </cell>
          <cell r="AB57">
            <v>5.1501069200155437E-2</v>
          </cell>
          <cell r="AC57" t="str">
            <v xml:space="preserve"> </v>
          </cell>
          <cell r="AD57">
            <v>5.1501069200155437E-2</v>
          </cell>
          <cell r="AE57">
            <v>0.33398333757313658</v>
          </cell>
          <cell r="AF57">
            <v>0.66089040832407797</v>
          </cell>
          <cell r="AG57">
            <v>0.34652205421570897</v>
          </cell>
          <cell r="AH57">
            <v>0.25957309317432997</v>
          </cell>
          <cell r="AI57">
            <v>1.3935037103449099</v>
          </cell>
          <cell r="AJ57">
            <v>34.363977428480325</v>
          </cell>
          <cell r="AK57">
            <v>5.9545132188792982E-2</v>
          </cell>
          <cell r="AL57">
            <v>0.20430663394779458</v>
          </cell>
          <cell r="AM57">
            <v>0.20603455956716779</v>
          </cell>
          <cell r="AN57">
            <v>0.22265555838209106</v>
          </cell>
          <cell r="AO57">
            <v>0.42062646505885048</v>
          </cell>
          <cell r="AP57">
            <v>0.26451666242686345</v>
          </cell>
          <cell r="AQ57">
            <v>0.90380959167592201</v>
          </cell>
          <cell r="AR57">
            <v>1.506077945784291</v>
          </cell>
          <cell r="AS57">
            <v>1.4937269068256702</v>
          </cell>
          <cell r="AT57">
            <v>-0.80693730034490996</v>
          </cell>
          <cell r="AU57">
            <v>-10.191377428480326</v>
          </cell>
          <cell r="AV57">
            <v>0.29475486781120702</v>
          </cell>
          <cell r="AW57">
            <v>6.9336605220540748E-4</v>
          </cell>
          <cell r="AX57">
            <v>0.2234654404328322</v>
          </cell>
          <cell r="AY57">
            <v>2.1631999999999998</v>
          </cell>
          <cell r="AZ57">
            <v>4.0157999999999996</v>
          </cell>
          <cell r="BA57">
            <v>5.7690999999999999</v>
          </cell>
          <cell r="BB57">
            <v>6.3556664099999995</v>
          </cell>
          <cell r="BC57">
            <v>30.528266410000001</v>
          </cell>
          <cell r="BD57">
            <v>30.882566409999999</v>
          </cell>
          <cell r="BE57">
            <v>31.087566409999997</v>
          </cell>
          <cell r="BF57">
            <v>31.517066409999998</v>
          </cell>
          <cell r="BG57">
            <v>31.882866409999998</v>
          </cell>
          <cell r="BH57">
            <v>0.99487374589721456</v>
          </cell>
          <cell r="BI57">
            <v>1.3413958001129236</v>
          </cell>
          <cell r="BJ57">
            <v>1.6009688932872534</v>
          </cell>
          <cell r="BK57">
            <v>2.9944726036321634</v>
          </cell>
          <cell r="BL57">
            <v>37.358450032112486</v>
          </cell>
          <cell r="BM57">
            <v>37.417995164301281</v>
          </cell>
          <cell r="BN57">
            <v>37.622301798249076</v>
          </cell>
          <cell r="BO57">
            <v>37.828336357816241</v>
          </cell>
          <cell r="BP57">
            <v>38.050991916198335</v>
          </cell>
          <cell r="BQ57">
            <v>1.1683262541027852</v>
          </cell>
          <cell r="BR57">
            <v>2.6744041998870758</v>
          </cell>
          <cell r="BS57">
            <v>4.168131106712746</v>
          </cell>
          <cell r="BT57">
            <v>3.3611938063678362</v>
          </cell>
          <cell r="BU57">
            <v>-6.8301836221124859</v>
          </cell>
          <cell r="BV57">
            <v>-6.5354287543012823</v>
          </cell>
          <cell r="BW57">
            <v>-6.5347353882490786</v>
          </cell>
          <cell r="BX57">
            <v>-6.3112699478162426</v>
          </cell>
          <cell r="BY57">
            <v>-6.1681255061983364</v>
          </cell>
          <cell r="BZ57">
            <v>0.40589999999999998</v>
          </cell>
          <cell r="CA57">
            <v>0.80320000000000003</v>
          </cell>
          <cell r="CB57">
            <v>0.42599999999999999</v>
          </cell>
          <cell r="CC57">
            <v>4.0157999999999996</v>
          </cell>
          <cell r="CD57">
            <v>1.6351</v>
          </cell>
          <cell r="CE57">
            <v>2.3806999999999996</v>
          </cell>
          <cell r="CF57">
            <v>145.59965751330193</v>
          </cell>
        </row>
        <row r="58">
          <cell r="BN58">
            <v>0</v>
          </cell>
          <cell r="BW58">
            <v>0</v>
          </cell>
        </row>
        <row r="59">
          <cell r="L59">
            <v>2537.5869837451937</v>
          </cell>
          <cell r="M59">
            <v>0</v>
          </cell>
          <cell r="N59">
            <v>2537.5869837451937</v>
          </cell>
          <cell r="Q59">
            <v>294.0610956759279</v>
          </cell>
          <cell r="R59">
            <v>242.60712493043712</v>
          </cell>
          <cell r="S59">
            <v>163.62961941089</v>
          </cell>
          <cell r="T59">
            <v>144.72957612675719</v>
          </cell>
          <cell r="U59">
            <v>242.82889541177775</v>
          </cell>
          <cell r="V59">
            <v>198.61304410745123</v>
          </cell>
          <cell r="W59">
            <v>511.05546935365669</v>
          </cell>
          <cell r="X59">
            <v>211.26157493933331</v>
          </cell>
          <cell r="Y59">
            <v>97.855146539000003</v>
          </cell>
          <cell r="Z59">
            <v>287.48785082556651</v>
          </cell>
          <cell r="AA59">
            <v>2684.1596631453813</v>
          </cell>
          <cell r="AB59">
            <v>2.3580043220809142</v>
          </cell>
          <cell r="AC59" t="str">
            <v xml:space="preserve"> </v>
          </cell>
          <cell r="AD59">
            <v>2.3580043220809142</v>
          </cell>
          <cell r="AE59">
            <v>139.29688463322262</v>
          </cell>
          <cell r="AF59">
            <v>138.65641176632701</v>
          </cell>
          <cell r="AG59">
            <v>329.85988123361915</v>
          </cell>
          <cell r="AH59">
            <v>241.25266478841922</v>
          </cell>
          <cell r="AI59">
            <v>179.96494847638968</v>
          </cell>
          <cell r="AJ59">
            <v>163.69305167317788</v>
          </cell>
          <cell r="AK59">
            <v>194.7889101078257</v>
          </cell>
          <cell r="AL59">
            <v>278.33786711858227</v>
          </cell>
          <cell r="AM59">
            <v>438.22349769462562</v>
          </cell>
          <cell r="AN59">
            <v>113.58463397436068</v>
          </cell>
          <cell r="AO59">
            <v>75.514513207985942</v>
          </cell>
          <cell r="AP59">
            <v>-1.3528202868892834</v>
          </cell>
          <cell r="AQ59">
            <v>13.429789711923007</v>
          </cell>
          <cell r="AR59">
            <v>-35.798785557691247</v>
          </cell>
          <cell r="AS59">
            <v>1.3544601420178992</v>
          </cell>
          <cell r="AT59">
            <v>-16.335329065499678</v>
          </cell>
          <cell r="AU59">
            <v>-18.963475546420682</v>
          </cell>
          <cell r="AV59">
            <v>48.039985303952051</v>
          </cell>
          <cell r="AW59">
            <v>-79.724823011131036</v>
          </cell>
          <cell r="AX59">
            <v>72.831971659031069</v>
          </cell>
          <cell r="AY59">
            <v>290.03026582458335</v>
          </cell>
          <cell r="AZ59">
            <v>584.09136150051131</v>
          </cell>
          <cell r="BA59">
            <v>826.69848643094838</v>
          </cell>
          <cell r="BB59">
            <v>990.32810584183846</v>
          </cell>
          <cell r="BC59">
            <v>1135.0576819685957</v>
          </cell>
          <cell r="BD59">
            <v>1377.8865773803734</v>
          </cell>
          <cell r="BE59">
            <v>1576.4996214878245</v>
          </cell>
          <cell r="BF59">
            <v>2087.5550908414812</v>
          </cell>
          <cell r="BG59">
            <v>2298.8166657808147</v>
          </cell>
          <cell r="BH59">
            <v>277.95329639954963</v>
          </cell>
          <cell r="BI59">
            <v>607.81317763316883</v>
          </cell>
          <cell r="BJ59">
            <v>849.06584242158806</v>
          </cell>
          <cell r="BK59">
            <v>1029.0307908979776</v>
          </cell>
          <cell r="BL59">
            <v>1192.7238425711555</v>
          </cell>
          <cell r="BM59">
            <v>1387.5127526789813</v>
          </cell>
          <cell r="BN59">
            <v>1665.8506197975639</v>
          </cell>
          <cell r="BO59">
            <v>2104.0741174921895</v>
          </cell>
          <cell r="BP59">
            <v>2217.6587514665503</v>
          </cell>
          <cell r="BQ59">
            <v>12.07696942503371</v>
          </cell>
          <cell r="BR59">
            <v>-23.721816132657551</v>
          </cell>
          <cell r="BS59">
            <v>-22.367355990639567</v>
          </cell>
          <cell r="BT59">
            <v>-38.702685056139217</v>
          </cell>
          <cell r="BU59">
            <v>-57.666160602559842</v>
          </cell>
          <cell r="BV59">
            <v>-9.6261752986079046</v>
          </cell>
          <cell r="BW59">
            <v>-89.350998309739452</v>
          </cell>
          <cell r="BX59">
            <v>-16.519026650708383</v>
          </cell>
          <cell r="BY59">
            <v>81.157914314264417</v>
          </cell>
          <cell r="BZ59">
            <v>51.372504939999999</v>
          </cell>
          <cell r="CA59">
            <v>185.31118026000001</v>
          </cell>
          <cell r="CB59">
            <v>176.49927199999999</v>
          </cell>
          <cell r="CC59">
            <v>584.09136150051131</v>
          </cell>
          <cell r="CD59">
            <v>413.18295719999998</v>
          </cell>
          <cell r="CE59">
            <v>170.90840430051134</v>
          </cell>
          <cell r="CF59">
            <v>41.363856210018767</v>
          </cell>
        </row>
        <row r="60">
          <cell r="L60">
            <v>1857.0093354691621</v>
          </cell>
          <cell r="M60">
            <v>0</v>
          </cell>
          <cell r="N60">
            <v>1857.0093354691621</v>
          </cell>
          <cell r="Q60">
            <v>250.2770903</v>
          </cell>
          <cell r="R60">
            <v>181.92547436683</v>
          </cell>
          <cell r="S60">
            <v>136.10404965729001</v>
          </cell>
          <cell r="T60">
            <v>66.59179432900001</v>
          </cell>
          <cell r="U60">
            <v>201.49002999999999</v>
          </cell>
          <cell r="V60">
            <v>117.15720660522</v>
          </cell>
          <cell r="W60">
            <v>455.76433764899002</v>
          </cell>
          <cell r="X60">
            <v>119.3005</v>
          </cell>
          <cell r="Y60">
            <v>80.678799999999995</v>
          </cell>
          <cell r="Z60">
            <v>223.83</v>
          </cell>
          <cell r="AA60">
            <v>2034.9541098073298</v>
          </cell>
          <cell r="AB60">
            <v>1.725590518563513</v>
          </cell>
          <cell r="AC60" t="str">
            <v xml:space="preserve"> </v>
          </cell>
          <cell r="AD60">
            <v>1.725590518563513</v>
          </cell>
          <cell r="AE60">
            <v>105.5949751885439</v>
          </cell>
          <cell r="AF60">
            <v>83.460269798793149</v>
          </cell>
          <cell r="AG60">
            <v>259.77615401441949</v>
          </cell>
          <cell r="AH60">
            <v>167.34054464170501</v>
          </cell>
          <cell r="AI60">
            <v>133.32951094867099</v>
          </cell>
          <cell r="AJ60">
            <v>88.77389837829439</v>
          </cell>
          <cell r="AK60">
            <v>161.08700066314699</v>
          </cell>
          <cell r="AL60">
            <v>178.59418459334898</v>
          </cell>
          <cell r="AM60">
            <v>334.39982540121105</v>
          </cell>
          <cell r="AN60">
            <v>48.910951726747605</v>
          </cell>
          <cell r="AO60">
            <v>44.769004089069</v>
          </cell>
          <cell r="AP60">
            <v>2.2549181114560923</v>
          </cell>
          <cell r="AQ60">
            <v>10.524663801206856</v>
          </cell>
          <cell r="AR60">
            <v>-9.499063714419492</v>
          </cell>
          <cell r="AS60">
            <v>14.584929725124994</v>
          </cell>
          <cell r="AT60">
            <v>2.7745387086190192</v>
          </cell>
          <cell r="AU60">
            <v>-22.182104049294381</v>
          </cell>
          <cell r="AV60">
            <v>40.403029336852995</v>
          </cell>
          <cell r="AW60">
            <v>-61.436977988128987</v>
          </cell>
          <cell r="AX60">
            <v>121.36451224777898</v>
          </cell>
          <cell r="AY60">
            <v>201.8348269</v>
          </cell>
          <cell r="AZ60">
            <v>452.11191719999999</v>
          </cell>
          <cell r="BA60">
            <v>634.03739156683002</v>
          </cell>
          <cell r="BB60">
            <v>770.14144122412006</v>
          </cell>
          <cell r="BC60">
            <v>836.73323555312004</v>
          </cell>
          <cell r="BD60">
            <v>1038.22326555312</v>
          </cell>
          <cell r="BE60">
            <v>1155.3804721583399</v>
          </cell>
          <cell r="BF60">
            <v>1611.1448098073299</v>
          </cell>
          <cell r="BG60">
            <v>1730.44530980733</v>
          </cell>
          <cell r="BH60">
            <v>189.05524498733706</v>
          </cell>
          <cell r="BI60">
            <v>448.83139900175655</v>
          </cell>
          <cell r="BJ60">
            <v>616.17194364346153</v>
          </cell>
          <cell r="BK60">
            <v>749.50145459213252</v>
          </cell>
          <cell r="BL60">
            <v>838.27535297042687</v>
          </cell>
          <cell r="BM60">
            <v>999.36235363357389</v>
          </cell>
          <cell r="BN60">
            <v>1177.9565382269229</v>
          </cell>
          <cell r="BO60">
            <v>1512.356363628134</v>
          </cell>
          <cell r="BP60">
            <v>1561.2673153548815</v>
          </cell>
          <cell r="BQ60">
            <v>12.779581912662934</v>
          </cell>
          <cell r="BR60">
            <v>3.2805181982434419</v>
          </cell>
          <cell r="BS60">
            <v>17.865447923368492</v>
          </cell>
          <cell r="BT60">
            <v>20.63998663198754</v>
          </cell>
          <cell r="BU60">
            <v>-1.5421174173068266</v>
          </cell>
          <cell r="BV60">
            <v>38.860911919546083</v>
          </cell>
          <cell r="BW60">
            <v>-22.576066068583032</v>
          </cell>
          <cell r="BX60">
            <v>98.788446179195944</v>
          </cell>
          <cell r="BY60">
            <v>169.1779944524485</v>
          </cell>
          <cell r="BZ60">
            <v>22.890900000000002</v>
          </cell>
          <cell r="CA60">
            <v>152.2893</v>
          </cell>
          <cell r="CB60">
            <v>144.3749</v>
          </cell>
          <cell r="CC60">
            <v>452.11191719999999</v>
          </cell>
          <cell r="CD60">
            <v>319.55509999999998</v>
          </cell>
          <cell r="CE60">
            <v>132.55681720000001</v>
          </cell>
          <cell r="CF60">
            <v>41.481677870264001</v>
          </cell>
        </row>
        <row r="61">
          <cell r="G61" t="str">
            <v>Pagos de Gobierno por Tesorería</v>
          </cell>
          <cell r="L61">
            <v>1771.1911754257305</v>
          </cell>
          <cell r="N61">
            <v>1771.1911754257305</v>
          </cell>
          <cell r="O61">
            <v>107.84989329999999</v>
          </cell>
          <cell r="P61">
            <v>93.984933600000005</v>
          </cell>
          <cell r="Q61">
            <v>250.2770903</v>
          </cell>
          <cell r="R61">
            <v>181.92547436683</v>
          </cell>
          <cell r="S61">
            <v>136.10404965729001</v>
          </cell>
          <cell r="T61">
            <v>66.59179432900001</v>
          </cell>
          <cell r="U61">
            <v>201.49002999999999</v>
          </cell>
          <cell r="V61">
            <v>117.15720660522</v>
          </cell>
          <cell r="W61">
            <v>455.76433764899002</v>
          </cell>
          <cell r="X61">
            <v>119.3005</v>
          </cell>
          <cell r="Y61">
            <v>80.678799999999995</v>
          </cell>
          <cell r="Z61">
            <v>223.83</v>
          </cell>
          <cell r="AA61">
            <v>2034.9541098073298</v>
          </cell>
          <cell r="AB61">
            <v>1.6458456295836748</v>
          </cell>
          <cell r="AC61" t="str">
            <v xml:space="preserve"> </v>
          </cell>
          <cell r="AD61">
            <v>1.6458456295836748</v>
          </cell>
          <cell r="AE61">
            <v>105.5949751885439</v>
          </cell>
          <cell r="AF61">
            <v>83.460269798793149</v>
          </cell>
          <cell r="AG61">
            <v>259.77615401441949</v>
          </cell>
          <cell r="AH61">
            <v>167.34054464170501</v>
          </cell>
          <cell r="AI61">
            <v>133.32951094867099</v>
          </cell>
          <cell r="AJ61">
            <v>88.77389837829439</v>
          </cell>
          <cell r="AK61">
            <v>161.08700066314699</v>
          </cell>
          <cell r="AL61">
            <v>178.59418459334898</v>
          </cell>
          <cell r="AM61">
            <v>334.39982540121105</v>
          </cell>
          <cell r="AN61">
            <v>48.910951726747605</v>
          </cell>
          <cell r="AO61">
            <v>44.769004089069</v>
          </cell>
          <cell r="AP61">
            <v>2.2549181114560923</v>
          </cell>
          <cell r="AQ61">
            <v>10.524663801206856</v>
          </cell>
          <cell r="AR61">
            <v>-9.499063714419492</v>
          </cell>
          <cell r="AS61">
            <v>14.584929725124994</v>
          </cell>
          <cell r="AT61">
            <v>2.7745387086190192</v>
          </cell>
          <cell r="AU61">
            <v>-22.182104049294381</v>
          </cell>
          <cell r="AV61">
            <v>40.403029336852995</v>
          </cell>
          <cell r="AW61">
            <v>-61.436977988128987</v>
          </cell>
          <cell r="AX61">
            <v>121.36451224777898</v>
          </cell>
          <cell r="AY61">
            <v>201.8348269</v>
          </cell>
          <cell r="AZ61">
            <v>452.11191719999999</v>
          </cell>
          <cell r="BA61">
            <v>634.03739156683002</v>
          </cell>
          <cell r="BB61">
            <v>770.14144122412006</v>
          </cell>
          <cell r="BC61">
            <v>836.73323555312004</v>
          </cell>
          <cell r="BD61">
            <v>1038.22326555312</v>
          </cell>
          <cell r="BE61">
            <v>1155.3804721583399</v>
          </cell>
          <cell r="BF61">
            <v>1611.1448098073299</v>
          </cell>
          <cell r="BG61">
            <v>1730.44530980733</v>
          </cell>
          <cell r="BH61">
            <v>189.05524498733706</v>
          </cell>
          <cell r="BI61">
            <v>448.83139900175655</v>
          </cell>
          <cell r="BJ61">
            <v>616.17194364346153</v>
          </cell>
          <cell r="BK61">
            <v>749.50145459213252</v>
          </cell>
          <cell r="BL61">
            <v>838.27535297042687</v>
          </cell>
          <cell r="BM61">
            <v>999.36235363357389</v>
          </cell>
          <cell r="BN61">
            <v>1177.9565382269229</v>
          </cell>
          <cell r="BO61">
            <v>1512.356363628134</v>
          </cell>
          <cell r="BP61">
            <v>1561.2673153548815</v>
          </cell>
          <cell r="BQ61">
            <v>12.779581912662934</v>
          </cell>
          <cell r="BR61">
            <v>3.2805181982434419</v>
          </cell>
          <cell r="BS61">
            <v>17.865447923368492</v>
          </cell>
          <cell r="BT61">
            <v>20.63998663198754</v>
          </cell>
          <cell r="BU61">
            <v>-1.5421174173068266</v>
          </cell>
          <cell r="BV61">
            <v>38.860911919546083</v>
          </cell>
          <cell r="BW61">
            <v>-22.576066068583032</v>
          </cell>
          <cell r="BX61">
            <v>98.788446179195944</v>
          </cell>
          <cell r="BY61">
            <v>169.1779944524485</v>
          </cell>
          <cell r="BZ61">
            <v>22.509</v>
          </cell>
          <cell r="CA61">
            <v>141.8793</v>
          </cell>
          <cell r="CB61">
            <v>144.3749</v>
          </cell>
          <cell r="CC61">
            <v>452.11191719999999</v>
          </cell>
          <cell r="CD61">
            <v>308.76319999999998</v>
          </cell>
          <cell r="CE61">
            <v>143.34871720000001</v>
          </cell>
          <cell r="CF61">
            <v>46.426749431279376</v>
          </cell>
        </row>
        <row r="62">
          <cell r="G62" t="str">
            <v>Más Bonos Dec. 4308, Ley 55 y Dec. 700</v>
          </cell>
          <cell r="L62">
            <v>56.5</v>
          </cell>
          <cell r="N62">
            <v>56.5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  <cell r="T62">
            <v>0</v>
          </cell>
          <cell r="U62">
            <v>0</v>
          </cell>
          <cell r="V62">
            <v>0</v>
          </cell>
          <cell r="W62">
            <v>0</v>
          </cell>
          <cell r="X62">
            <v>0</v>
          </cell>
          <cell r="Y62">
            <v>0</v>
          </cell>
          <cell r="Z62">
            <v>0</v>
          </cell>
          <cell r="AA62">
            <v>0</v>
          </cell>
          <cell r="AB62">
            <v>5.2501547750273832E-2</v>
          </cell>
          <cell r="AC62" t="str">
            <v xml:space="preserve"> </v>
          </cell>
          <cell r="AD62">
            <v>5.2501547750273832E-2</v>
          </cell>
          <cell r="AP62">
            <v>0</v>
          </cell>
          <cell r="AQ62">
            <v>0</v>
          </cell>
          <cell r="AR62">
            <v>0</v>
          </cell>
          <cell r="AS62">
            <v>0</v>
          </cell>
          <cell r="AT62">
            <v>0</v>
          </cell>
          <cell r="AU62">
            <v>0</v>
          </cell>
          <cell r="AV62">
            <v>0</v>
          </cell>
          <cell r="AW62">
            <v>0</v>
          </cell>
          <cell r="AX62">
            <v>0</v>
          </cell>
          <cell r="AY62">
            <v>0</v>
          </cell>
          <cell r="AZ62">
            <v>0</v>
          </cell>
          <cell r="BA62">
            <v>0</v>
          </cell>
          <cell r="BB62">
            <v>0</v>
          </cell>
          <cell r="BC62">
            <v>0</v>
          </cell>
          <cell r="BD62">
            <v>0</v>
          </cell>
          <cell r="BE62">
            <v>0</v>
          </cell>
          <cell r="BF62">
            <v>0</v>
          </cell>
          <cell r="BG62">
            <v>0</v>
          </cell>
          <cell r="BH62">
            <v>0</v>
          </cell>
          <cell r="BI62">
            <v>0</v>
          </cell>
          <cell r="BJ62">
            <v>0</v>
          </cell>
          <cell r="BK62">
            <v>0</v>
          </cell>
          <cell r="BL62">
            <v>0</v>
          </cell>
          <cell r="BM62">
            <v>0</v>
          </cell>
          <cell r="BN62">
            <v>0</v>
          </cell>
          <cell r="BO62">
            <v>0</v>
          </cell>
          <cell r="BP62">
            <v>0</v>
          </cell>
          <cell r="BQ62">
            <v>0</v>
          </cell>
          <cell r="BR62">
            <v>0</v>
          </cell>
          <cell r="BS62">
            <v>0</v>
          </cell>
          <cell r="BT62">
            <v>0</v>
          </cell>
          <cell r="BU62">
            <v>0</v>
          </cell>
          <cell r="BV62">
            <v>0</v>
          </cell>
          <cell r="BW62">
            <v>0</v>
          </cell>
          <cell r="BX62">
            <v>0</v>
          </cell>
          <cell r="BY62">
            <v>0</v>
          </cell>
          <cell r="BZ62">
            <v>0.38190000000000002</v>
          </cell>
          <cell r="CA62">
            <v>10.41</v>
          </cell>
          <cell r="CB62">
            <v>0</v>
          </cell>
          <cell r="CC62">
            <v>0</v>
          </cell>
          <cell r="CD62">
            <v>10.7919</v>
          </cell>
          <cell r="CE62">
            <v>-10.7919</v>
          </cell>
          <cell r="CF62">
            <v>-100</v>
          </cell>
        </row>
        <row r="63">
          <cell r="G63" t="str">
            <v>Otra deuda Interna</v>
          </cell>
          <cell r="L63">
            <v>29.318160043431551</v>
          </cell>
          <cell r="N63">
            <v>29.318160043431551</v>
          </cell>
          <cell r="AA63">
            <v>0</v>
          </cell>
          <cell r="AB63">
            <v>2.7243341229564462E-2</v>
          </cell>
          <cell r="AC63" t="str">
            <v xml:space="preserve"> </v>
          </cell>
          <cell r="AD63">
            <v>2.7243341229564462E-2</v>
          </cell>
          <cell r="AP63">
            <v>0</v>
          </cell>
          <cell r="AQ63">
            <v>0</v>
          </cell>
          <cell r="AR63">
            <v>0</v>
          </cell>
          <cell r="AS63">
            <v>0</v>
          </cell>
          <cell r="AT63">
            <v>0</v>
          </cell>
          <cell r="AU63">
            <v>0</v>
          </cell>
          <cell r="AV63">
            <v>0</v>
          </cell>
          <cell r="AW63">
            <v>0</v>
          </cell>
          <cell r="AX63">
            <v>0</v>
          </cell>
          <cell r="AY63">
            <v>0</v>
          </cell>
          <cell r="AZ63">
            <v>0</v>
          </cell>
          <cell r="BA63">
            <v>0</v>
          </cell>
          <cell r="BB63">
            <v>0</v>
          </cell>
          <cell r="BC63">
            <v>0</v>
          </cell>
          <cell r="BD63">
            <v>0</v>
          </cell>
          <cell r="BE63">
            <v>0</v>
          </cell>
          <cell r="BF63">
            <v>0</v>
          </cell>
          <cell r="BG63">
            <v>0</v>
          </cell>
          <cell r="BH63">
            <v>0</v>
          </cell>
          <cell r="BI63">
            <v>0</v>
          </cell>
          <cell r="BJ63">
            <v>0</v>
          </cell>
          <cell r="BK63">
            <v>0</v>
          </cell>
          <cell r="BL63">
            <v>0</v>
          </cell>
          <cell r="BM63">
            <v>0</v>
          </cell>
          <cell r="BN63">
            <v>0</v>
          </cell>
          <cell r="BO63">
            <v>0</v>
          </cell>
          <cell r="BP63">
            <v>0</v>
          </cell>
          <cell r="BQ63">
            <v>0</v>
          </cell>
          <cell r="BR63">
            <v>0</v>
          </cell>
          <cell r="BS63">
            <v>0</v>
          </cell>
          <cell r="BT63">
            <v>0</v>
          </cell>
          <cell r="BU63">
            <v>0</v>
          </cell>
          <cell r="BV63">
            <v>0</v>
          </cell>
          <cell r="BW63">
            <v>0</v>
          </cell>
          <cell r="BX63">
            <v>0</v>
          </cell>
          <cell r="BY63">
            <v>0</v>
          </cell>
          <cell r="BZ63">
            <v>0</v>
          </cell>
          <cell r="CA63">
            <v>0</v>
          </cell>
          <cell r="CB63">
            <v>0</v>
          </cell>
          <cell r="CC63">
            <v>0</v>
          </cell>
          <cell r="CD63">
            <v>0</v>
          </cell>
          <cell r="CE63">
            <v>0</v>
          </cell>
          <cell r="CF63" t="str">
            <v xml:space="preserve">n.a. </v>
          </cell>
        </row>
        <row r="64">
          <cell r="L64">
            <v>680.57764827603137</v>
          </cell>
          <cell r="M64">
            <v>0</v>
          </cell>
          <cell r="N64">
            <v>680.57764827603137</v>
          </cell>
          <cell r="Q64">
            <v>43.784005375927912</v>
          </cell>
          <cell r="R64">
            <v>60.681650563607135</v>
          </cell>
          <cell r="S64">
            <v>27.525569753600006</v>
          </cell>
          <cell r="T64">
            <v>78.137781797757199</v>
          </cell>
          <cell r="U64">
            <v>41.338865411777768</v>
          </cell>
          <cell r="V64">
            <v>81.455837502231233</v>
          </cell>
          <cell r="W64">
            <v>55.291131704666668</v>
          </cell>
          <cell r="X64">
            <v>91.961074939333315</v>
          </cell>
          <cell r="Y64">
            <v>17.176346539000001</v>
          </cell>
          <cell r="Z64">
            <v>63.657850825566527</v>
          </cell>
          <cell r="AA64">
            <v>649.205553338051</v>
          </cell>
          <cell r="AB64">
            <v>0.63241380351740051</v>
          </cell>
          <cell r="AC64" t="str">
            <v xml:space="preserve"> </v>
          </cell>
          <cell r="AD64">
            <v>0.63241380351740051</v>
          </cell>
          <cell r="AE64">
            <v>33.701909444678712</v>
          </cell>
          <cell r="AF64">
            <v>55.196141967533862</v>
          </cell>
          <cell r="AG64">
            <v>70.083727219199687</v>
          </cell>
          <cell r="AH64">
            <v>73.91212014671423</v>
          </cell>
          <cell r="AI64">
            <v>46.635437527718707</v>
          </cell>
          <cell r="AJ64">
            <v>74.9191532948835</v>
          </cell>
          <cell r="AK64">
            <v>33.701909444678712</v>
          </cell>
          <cell r="AL64">
            <v>99.743682525233297</v>
          </cell>
          <cell r="AM64">
            <v>103.82367229341455</v>
          </cell>
          <cell r="AN64">
            <v>64.673682247613073</v>
          </cell>
          <cell r="AO64">
            <v>30.745509118916949</v>
          </cell>
          <cell r="AP64">
            <v>-3.6077383983453757</v>
          </cell>
          <cell r="AQ64">
            <v>2.9051259107161442</v>
          </cell>
          <cell r="AR64">
            <v>-26.299721843271776</v>
          </cell>
          <cell r="AS64">
            <v>-13.230469583107094</v>
          </cell>
          <cell r="AT64">
            <v>-19.109867774118701</v>
          </cell>
          <cell r="AU64">
            <v>3.2186285028736989</v>
          </cell>
          <cell r="AV64">
            <v>7.6369559670990554</v>
          </cell>
          <cell r="AW64">
            <v>-18.287845023002063</v>
          </cell>
          <cell r="AX64">
            <v>-48.532540588747878</v>
          </cell>
          <cell r="AY64">
            <v>88.195438924583343</v>
          </cell>
          <cell r="AZ64">
            <v>131.97944430051126</v>
          </cell>
          <cell r="BA64">
            <v>192.66109486411841</v>
          </cell>
          <cell r="BB64">
            <v>220.18666461771841</v>
          </cell>
          <cell r="BC64">
            <v>298.32444641547562</v>
          </cell>
          <cell r="BD64">
            <v>339.66331182725338</v>
          </cell>
          <cell r="BE64">
            <v>421.11914932948463</v>
          </cell>
          <cell r="BF64">
            <v>476.4102810341513</v>
          </cell>
          <cell r="BG64">
            <v>568.37135597348458</v>
          </cell>
          <cell r="BH64">
            <v>88.898051412212567</v>
          </cell>
          <cell r="BI64">
            <v>158.98177863141225</v>
          </cell>
          <cell r="BJ64">
            <v>232.89389877812647</v>
          </cell>
          <cell r="BK64">
            <v>279.52933630584516</v>
          </cell>
          <cell r="BL64">
            <v>354.44848960072864</v>
          </cell>
          <cell r="BM64">
            <v>388.15039904540737</v>
          </cell>
          <cell r="BN64">
            <v>487.89408157064065</v>
          </cell>
          <cell r="BO64">
            <v>591.71775386405523</v>
          </cell>
          <cell r="BP64">
            <v>656.39143611166833</v>
          </cell>
          <cell r="BQ64">
            <v>-0.70261248762922435</v>
          </cell>
          <cell r="BR64">
            <v>-27.002334330900993</v>
          </cell>
          <cell r="BS64">
            <v>-40.232803914008059</v>
          </cell>
          <cell r="BT64">
            <v>-59.342671688126757</v>
          </cell>
          <cell r="BU64">
            <v>-56.124043185253015</v>
          </cell>
          <cell r="BV64">
            <v>-48.487087218153988</v>
          </cell>
          <cell r="BW64">
            <v>-66.774932241156023</v>
          </cell>
          <cell r="BX64">
            <v>-115.30747282990393</v>
          </cell>
          <cell r="BY64">
            <v>-88.020080138183744</v>
          </cell>
          <cell r="BZ64">
            <v>28.481604939999997</v>
          </cell>
          <cell r="CA64">
            <v>33.021880260000003</v>
          </cell>
          <cell r="CB64">
            <v>32.124372000000001</v>
          </cell>
          <cell r="CC64">
            <v>131.97944430051126</v>
          </cell>
          <cell r="CD64">
            <v>93.627857199999994</v>
          </cell>
          <cell r="CE64">
            <v>38.351587100511267</v>
          </cell>
          <cell r="CF64">
            <v>40.961726827292246</v>
          </cell>
        </row>
        <row r="65">
          <cell r="G65" t="str">
            <v>Pagos de Gobierno por Tesorería</v>
          </cell>
          <cell r="L65">
            <v>737.07764827603137</v>
          </cell>
          <cell r="N65">
            <v>737.07764827603137</v>
          </cell>
          <cell r="O65">
            <v>30.094171046333337</v>
          </cell>
          <cell r="P65">
            <v>58.101267878250006</v>
          </cell>
          <cell r="Q65">
            <v>43.784005375927912</v>
          </cell>
          <cell r="R65">
            <v>60.681650563607135</v>
          </cell>
          <cell r="S65">
            <v>27.525569753600006</v>
          </cell>
          <cell r="T65">
            <v>78.137781797757199</v>
          </cell>
          <cell r="U65">
            <v>41.338865411777768</v>
          </cell>
          <cell r="V65">
            <v>81.455837502231233</v>
          </cell>
          <cell r="W65">
            <v>55.291131704666668</v>
          </cell>
          <cell r="X65">
            <v>91.961074939333315</v>
          </cell>
          <cell r="Y65">
            <v>17.176346539000001</v>
          </cell>
          <cell r="Z65">
            <v>63.657850825566527</v>
          </cell>
          <cell r="AA65">
            <v>649.205553338051</v>
          </cell>
          <cell r="AB65">
            <v>0.68491535126767444</v>
          </cell>
          <cell r="AC65" t="str">
            <v xml:space="preserve"> </v>
          </cell>
          <cell r="AD65">
            <v>0.68491535126767444</v>
          </cell>
          <cell r="AE65">
            <v>33.701909444678712</v>
          </cell>
          <cell r="AF65">
            <v>55.196141967533862</v>
          </cell>
          <cell r="AG65">
            <v>70.083727219199687</v>
          </cell>
          <cell r="AH65">
            <v>73.91212014671423</v>
          </cell>
          <cell r="AI65">
            <v>46.635437527718707</v>
          </cell>
          <cell r="AJ65">
            <v>74.9191532948835</v>
          </cell>
          <cell r="AK65">
            <v>33.701909444678712</v>
          </cell>
          <cell r="AL65">
            <v>99.743682525233297</v>
          </cell>
          <cell r="AM65">
            <v>103.82367229341455</v>
          </cell>
          <cell r="AN65">
            <v>64.673682247613073</v>
          </cell>
          <cell r="AO65">
            <v>30.745509118916949</v>
          </cell>
          <cell r="AP65">
            <v>-3.6077383983453757</v>
          </cell>
          <cell r="AQ65">
            <v>2.9051259107161442</v>
          </cell>
          <cell r="AR65">
            <v>-26.299721843271776</v>
          </cell>
          <cell r="AS65">
            <v>-13.230469583107094</v>
          </cell>
          <cell r="AT65">
            <v>-19.109867774118701</v>
          </cell>
          <cell r="AU65">
            <v>3.2186285028736989</v>
          </cell>
          <cell r="AV65">
            <v>7.6369559670990554</v>
          </cell>
          <cell r="AW65">
            <v>-18.287845023002063</v>
          </cell>
          <cell r="AX65">
            <v>-48.532540588747878</v>
          </cell>
          <cell r="AY65">
            <v>88.195438924583343</v>
          </cell>
          <cell r="AZ65">
            <v>131.97944430051126</v>
          </cell>
          <cell r="BA65">
            <v>192.66109486411841</v>
          </cell>
          <cell r="BB65">
            <v>220.18666461771841</v>
          </cell>
          <cell r="BC65">
            <v>298.32444641547562</v>
          </cell>
          <cell r="BD65">
            <v>339.66331182725338</v>
          </cell>
          <cell r="BE65">
            <v>421.11914932948463</v>
          </cell>
          <cell r="BF65">
            <v>476.4102810341513</v>
          </cell>
          <cell r="BG65">
            <v>568.37135597348458</v>
          </cell>
          <cell r="BH65">
            <v>88.898051412212567</v>
          </cell>
          <cell r="BI65">
            <v>158.98177863141225</v>
          </cell>
          <cell r="BJ65">
            <v>232.89389877812647</v>
          </cell>
          <cell r="BK65">
            <v>279.52933630584516</v>
          </cell>
          <cell r="BL65">
            <v>354.44848960072864</v>
          </cell>
          <cell r="BM65">
            <v>388.15039904540737</v>
          </cell>
          <cell r="BN65">
            <v>487.89408157064065</v>
          </cell>
          <cell r="BO65">
            <v>591.71775386405523</v>
          </cell>
          <cell r="BP65">
            <v>656.39143611166833</v>
          </cell>
          <cell r="BQ65">
            <v>-0.70261248762922435</v>
          </cell>
          <cell r="BR65">
            <v>-27.002334330900993</v>
          </cell>
          <cell r="BS65">
            <v>-40.232803914008059</v>
          </cell>
          <cell r="BT65">
            <v>-59.342671688126757</v>
          </cell>
          <cell r="BU65">
            <v>-56.124043185253015</v>
          </cell>
          <cell r="BV65">
            <v>-48.487087218153988</v>
          </cell>
          <cell r="BW65">
            <v>-66.774932241156023</v>
          </cell>
          <cell r="BX65">
            <v>-115.30747282990393</v>
          </cell>
          <cell r="BY65">
            <v>-88.020080138183744</v>
          </cell>
          <cell r="BZ65">
            <v>28.863504939999999</v>
          </cell>
          <cell r="CA65">
            <v>43.43188026</v>
          </cell>
          <cell r="CB65">
            <v>32.124372000000001</v>
          </cell>
          <cell r="CC65">
            <v>131.97944430051126</v>
          </cell>
          <cell r="CD65">
            <v>104.41975719999999</v>
          </cell>
          <cell r="CE65">
            <v>27.559687100511269</v>
          </cell>
          <cell r="CF65">
            <v>26.393172939221564</v>
          </cell>
        </row>
        <row r="66">
          <cell r="G66" t="str">
            <v>Menos Bonos Dec.4308, Ley 55 y Dec. 700</v>
          </cell>
          <cell r="L66">
            <v>-56.5</v>
          </cell>
          <cell r="N66">
            <v>-56.5</v>
          </cell>
          <cell r="AA66">
            <v>0</v>
          </cell>
          <cell r="AB66">
            <v>-5.2501547750273832E-2</v>
          </cell>
          <cell r="AC66" t="str">
            <v xml:space="preserve"> </v>
          </cell>
          <cell r="AD66">
            <v>-5.2501547750273832E-2</v>
          </cell>
          <cell r="AP66">
            <v>0</v>
          </cell>
          <cell r="AQ66">
            <v>0</v>
          </cell>
          <cell r="AR66">
            <v>0</v>
          </cell>
          <cell r="AS66">
            <v>0</v>
          </cell>
          <cell r="AT66">
            <v>0</v>
          </cell>
          <cell r="AU66">
            <v>0</v>
          </cell>
          <cell r="AV66">
            <v>0</v>
          </cell>
          <cell r="AW66">
            <v>0</v>
          </cell>
          <cell r="AX66">
            <v>0</v>
          </cell>
          <cell r="AY66">
            <v>0</v>
          </cell>
          <cell r="AZ66">
            <v>0</v>
          </cell>
          <cell r="BA66">
            <v>0</v>
          </cell>
          <cell r="BB66">
            <v>0</v>
          </cell>
          <cell r="BC66">
            <v>0</v>
          </cell>
          <cell r="BD66">
            <v>0</v>
          </cell>
          <cell r="BE66">
            <v>0</v>
          </cell>
          <cell r="BF66">
            <v>0</v>
          </cell>
          <cell r="BG66">
            <v>0</v>
          </cell>
          <cell r="BH66">
            <v>0</v>
          </cell>
          <cell r="BI66">
            <v>0</v>
          </cell>
          <cell r="BJ66">
            <v>0</v>
          </cell>
          <cell r="BK66">
            <v>0</v>
          </cell>
          <cell r="BL66">
            <v>0</v>
          </cell>
          <cell r="BM66">
            <v>0</v>
          </cell>
          <cell r="BN66">
            <v>0</v>
          </cell>
          <cell r="BO66">
            <v>0</v>
          </cell>
          <cell r="BP66">
            <v>0</v>
          </cell>
          <cell r="BQ66">
            <v>0</v>
          </cell>
          <cell r="BR66">
            <v>0</v>
          </cell>
          <cell r="BS66">
            <v>0</v>
          </cell>
          <cell r="BT66">
            <v>0</v>
          </cell>
          <cell r="BU66">
            <v>0</v>
          </cell>
          <cell r="BV66">
            <v>0</v>
          </cell>
          <cell r="BW66">
            <v>0</v>
          </cell>
          <cell r="BX66">
            <v>0</v>
          </cell>
          <cell r="BY66">
            <v>0</v>
          </cell>
          <cell r="BZ66">
            <v>-0.38190000000000002</v>
          </cell>
          <cell r="CA66">
            <v>-10.41</v>
          </cell>
          <cell r="CB66">
            <v>0</v>
          </cell>
          <cell r="CC66">
            <v>0</v>
          </cell>
          <cell r="CD66">
            <v>-10.7919</v>
          </cell>
          <cell r="CE66">
            <v>10.7919</v>
          </cell>
          <cell r="CF66">
            <v>100</v>
          </cell>
        </row>
        <row r="67">
          <cell r="AX67">
            <v>0</v>
          </cell>
          <cell r="BN67">
            <v>0</v>
          </cell>
          <cell r="BO67">
            <v>0</v>
          </cell>
          <cell r="BP67">
            <v>0</v>
          </cell>
          <cell r="BW67">
            <v>0</v>
          </cell>
          <cell r="BX67">
            <v>0</v>
          </cell>
          <cell r="BY67">
            <v>0</v>
          </cell>
        </row>
        <row r="68">
          <cell r="AX68">
            <v>0</v>
          </cell>
          <cell r="BN68">
            <v>0</v>
          </cell>
          <cell r="BO68">
            <v>0</v>
          </cell>
          <cell r="BP68">
            <v>0</v>
          </cell>
          <cell r="BW68">
            <v>0</v>
          </cell>
          <cell r="BX68">
            <v>0</v>
          </cell>
          <cell r="BY68">
            <v>0</v>
          </cell>
        </row>
        <row r="69">
          <cell r="L69">
            <v>-1815.6808864698833</v>
          </cell>
          <cell r="M69">
            <v>-126.89999999999999</v>
          </cell>
          <cell r="N69">
            <v>-1942.5808864698829</v>
          </cell>
          <cell r="Q69">
            <v>-445.39502127331752</v>
          </cell>
          <cell r="R69">
            <v>-197.47139198043283</v>
          </cell>
          <cell r="S69">
            <v>-279.30859940319692</v>
          </cell>
          <cell r="T69">
            <v>216.32875682968938</v>
          </cell>
          <cell r="U69">
            <v>-98.808356011792966</v>
          </cell>
          <cell r="V69">
            <v>357.72888966002097</v>
          </cell>
          <cell r="W69">
            <v>-484.28307522222531</v>
          </cell>
          <cell r="X69">
            <v>232.22477878003292</v>
          </cell>
          <cell r="Y69">
            <v>-234.47440347146949</v>
          </cell>
          <cell r="Z69">
            <v>67.156309439434835</v>
          </cell>
          <cell r="AA69">
            <v>-1004.6721324599114</v>
          </cell>
          <cell r="AB69">
            <v>-1.6871868453143024</v>
          </cell>
          <cell r="AC69">
            <v>-0.11791940547804865</v>
          </cell>
          <cell r="AD69">
            <v>-1.8051062507923508</v>
          </cell>
          <cell r="AE69">
            <v>-342.42051332934034</v>
          </cell>
          <cell r="AF69">
            <v>406.54498249970561</v>
          </cell>
          <cell r="AG69">
            <v>-666.02484487698825</v>
          </cell>
          <cell r="AH69">
            <v>-139.50961375217958</v>
          </cell>
          <cell r="AI69">
            <v>-349.43378398148525</v>
          </cell>
          <cell r="AJ69">
            <v>139.11951925919243</v>
          </cell>
          <cell r="AK69">
            <v>-147.46399630213136</v>
          </cell>
          <cell r="AL69">
            <v>99.859936070350159</v>
          </cell>
          <cell r="AM69">
            <v>-575.21163207220479</v>
          </cell>
          <cell r="AN69">
            <v>229.40283581708059</v>
          </cell>
          <cell r="AO69">
            <v>-409.18258179056477</v>
          </cell>
          <cell r="AP69">
            <v>-54.90637721763926</v>
          </cell>
          <cell r="AQ69">
            <v>-147.58811175938035</v>
          </cell>
          <cell r="AR69">
            <v>220.62982360367073</v>
          </cell>
          <cell r="AS69">
            <v>-57.961778228253252</v>
          </cell>
          <cell r="AT69">
            <v>70.125184578288327</v>
          </cell>
          <cell r="AU69">
            <v>77.209237570496953</v>
          </cell>
          <cell r="AV69">
            <v>48.655640290338397</v>
          </cell>
          <cell r="AW69">
            <v>257.86895358967081</v>
          </cell>
          <cell r="AX69">
            <v>90.928556849979486</v>
          </cell>
          <cell r="AY69">
            <v>-148.20612437927457</v>
          </cell>
          <cell r="AZ69">
            <v>-601.56673350996152</v>
          </cell>
          <cell r="BA69">
            <v>-802.56271764178473</v>
          </cell>
          <cell r="BB69">
            <v>-1085.4142173241407</v>
          </cell>
          <cell r="BC69">
            <v>-873.8272846691325</v>
          </cell>
          <cell r="BD69">
            <v>-975.3575400406171</v>
          </cell>
          <cell r="BE69">
            <v>-620.74095300323643</v>
          </cell>
          <cell r="BF69">
            <v>-1113.4426234460498</v>
          </cell>
          <cell r="BG69">
            <v>-881.21784466601457</v>
          </cell>
          <cell r="BH69">
            <v>6.1256000615321682</v>
          </cell>
          <cell r="BI69">
            <v>-601.90037570662298</v>
          </cell>
          <cell r="BJ69">
            <v>-741.40998945880165</v>
          </cell>
          <cell r="BK69">
            <v>-1090.8437734402869</v>
          </cell>
          <cell r="BL69">
            <v>-951.72425418109469</v>
          </cell>
          <cell r="BM69">
            <v>-1099.1882504832265</v>
          </cell>
          <cell r="BN69">
            <v>-999.32831441287658</v>
          </cell>
          <cell r="BO69">
            <v>-1574.5399464850814</v>
          </cell>
          <cell r="BP69">
            <v>-1345.1371106680008</v>
          </cell>
          <cell r="BQ69">
            <v>-154.33172444080657</v>
          </cell>
          <cell r="BR69">
            <v>0.33364219666083272</v>
          </cell>
          <cell r="BS69">
            <v>-61.152728182982742</v>
          </cell>
          <cell r="BT69">
            <v>5.4295561161453136</v>
          </cell>
          <cell r="BU69">
            <v>77.8969695119618</v>
          </cell>
          <cell r="BV69">
            <v>123.83071044260976</v>
          </cell>
          <cell r="BW69">
            <v>378.58736140964015</v>
          </cell>
          <cell r="BX69">
            <v>461.09732303903161</v>
          </cell>
          <cell r="BY69">
            <v>463.91926600198622</v>
          </cell>
          <cell r="BZ69">
            <v>-223.73991493999995</v>
          </cell>
          <cell r="CA69">
            <v>204.57784495400028</v>
          </cell>
          <cell r="CB69">
            <v>-284.70977049999999</v>
          </cell>
          <cell r="CC69">
            <v>-601.56673350996152</v>
          </cell>
          <cell r="CD69">
            <v>-303.87184048600056</v>
          </cell>
          <cell r="CE69">
            <v>-297.69489302396096</v>
          </cell>
          <cell r="CF69">
            <v>97.967252427154676</v>
          </cell>
        </row>
        <row r="70">
          <cell r="AX70">
            <v>0</v>
          </cell>
          <cell r="BN70">
            <v>0</v>
          </cell>
          <cell r="BO70">
            <v>0</v>
          </cell>
        </row>
        <row r="71">
          <cell r="L71" t="e">
            <v>#REF!</v>
          </cell>
          <cell r="M71" t="e">
            <v>#REF!</v>
          </cell>
          <cell r="N71" t="e">
            <v>#REF!</v>
          </cell>
          <cell r="Q71">
            <v>404.7786453096212</v>
          </cell>
          <cell r="R71">
            <v>265.80763936931908</v>
          </cell>
          <cell r="S71">
            <v>241.58523357122994</v>
          </cell>
          <cell r="T71">
            <v>258.14069976800113</v>
          </cell>
          <cell r="U71">
            <v>246.26153916855324</v>
          </cell>
          <cell r="V71">
            <v>254.81999630365004</v>
          </cell>
          <cell r="W71">
            <v>217.43101778686668</v>
          </cell>
          <cell r="X71">
            <v>294.67137153757579</v>
          </cell>
          <cell r="Y71">
            <v>292.82296226800003</v>
          </cell>
          <cell r="Z71">
            <v>671.79916426696855</v>
          </cell>
          <cell r="AA71">
            <v>3593.7375903045527</v>
          </cell>
          <cell r="AB71" t="e">
            <v>#VALUE!</v>
          </cell>
          <cell r="AC71" t="e">
            <v>#VALUE!</v>
          </cell>
          <cell r="AD71">
            <v>2.6715333763513591</v>
          </cell>
          <cell r="AE71">
            <v>233.55099404603934</v>
          </cell>
          <cell r="AF71">
            <v>376.67698818875624</v>
          </cell>
          <cell r="AG71">
            <v>566.83263536502761</v>
          </cell>
          <cell r="AH71">
            <v>243.77043497050661</v>
          </cell>
          <cell r="AI71">
            <v>212.5075514024339</v>
          </cell>
          <cell r="AJ71">
            <v>245.09899648454331</v>
          </cell>
          <cell r="AK71">
            <v>225.82966824904469</v>
          </cell>
          <cell r="AL71">
            <v>120.99124882127424</v>
          </cell>
          <cell r="AM71">
            <v>148.21699874495661</v>
          </cell>
          <cell r="AN71">
            <v>318.21058238754068</v>
          </cell>
          <cell r="AO71">
            <v>140.61762979284902</v>
          </cell>
          <cell r="AP71">
            <v>-82.345610499372668</v>
          </cell>
          <cell r="AQ71">
            <v>-82.263050780656215</v>
          </cell>
          <cell r="AR71">
            <v>-162.05399005540642</v>
          </cell>
          <cell r="AS71">
            <v>22.037204398812463</v>
          </cell>
          <cell r="AT71">
            <v>29.077682168796031</v>
          </cell>
          <cell r="AU71">
            <v>13.041703283457821</v>
          </cell>
          <cell r="AV71">
            <v>20.431870919508555</v>
          </cell>
          <cell r="AW71">
            <v>133.8287474823758</v>
          </cell>
          <cell r="AX71">
            <v>69.214019041910063</v>
          </cell>
          <cell r="AY71">
            <v>445.61932095476669</v>
          </cell>
          <cell r="AZ71">
            <v>850.39796626438783</v>
          </cell>
          <cell r="BA71">
            <v>1116.2056056337069</v>
          </cell>
          <cell r="BB71">
            <v>1357.7908392049369</v>
          </cell>
          <cell r="BC71">
            <v>1615.9315389729379</v>
          </cell>
          <cell r="BD71">
            <v>1862.1930781414912</v>
          </cell>
          <cell r="BE71">
            <v>2117.0130744451412</v>
          </cell>
          <cell r="BF71">
            <v>2334.4440922320077</v>
          </cell>
          <cell r="BG71">
            <v>2629.1154637695831</v>
          </cell>
          <cell r="BH71">
            <v>610.22798223479549</v>
          </cell>
          <cell r="BI71">
            <v>1177.0606175998232</v>
          </cell>
          <cell r="BJ71">
            <v>1420.8310525703296</v>
          </cell>
          <cell r="BK71">
            <v>1633.3386039727634</v>
          </cell>
          <cell r="BL71">
            <v>1878.4376004573069</v>
          </cell>
          <cell r="BM71">
            <v>2104.2672687063509</v>
          </cell>
          <cell r="BN71">
            <v>2225.2585175276258</v>
          </cell>
          <cell r="BO71">
            <v>2373.4755162725824</v>
          </cell>
          <cell r="BP71">
            <v>2691.6860986601232</v>
          </cell>
          <cell r="BQ71">
            <v>-164.60866128002888</v>
          </cell>
          <cell r="BR71">
            <v>-326.66265133543533</v>
          </cell>
          <cell r="BS71">
            <v>-304.62544693662289</v>
          </cell>
          <cell r="BT71">
            <v>-275.54776476782672</v>
          </cell>
          <cell r="BU71">
            <v>-262.5060614843689</v>
          </cell>
          <cell r="BV71">
            <v>-242.07419056486026</v>
          </cell>
          <cell r="BW71">
            <v>-108.2454430824846</v>
          </cell>
          <cell r="BX71">
            <v>-39.03142404057462</v>
          </cell>
          <cell r="BY71">
            <v>-62.570634890540077</v>
          </cell>
          <cell r="BZ71" t="e">
            <v>#REF!</v>
          </cell>
          <cell r="CA71" t="e">
            <v>#REF!</v>
          </cell>
          <cell r="CB71" t="e">
            <v>#REF!</v>
          </cell>
          <cell r="CC71">
            <v>850.39796626438783</v>
          </cell>
          <cell r="CD71" t="e">
            <v>#REF!</v>
          </cell>
          <cell r="CE71" t="e">
            <v>#REF!</v>
          </cell>
          <cell r="CF71" t="e">
            <v>#REF!</v>
          </cell>
        </row>
        <row r="72">
          <cell r="E72" t="str">
            <v>Pagos de Tesorería</v>
          </cell>
          <cell r="L72">
            <v>3514.7940188775583</v>
          </cell>
          <cell r="N72">
            <v>3514.7940188775583</v>
          </cell>
          <cell r="O72">
            <v>174.4589679</v>
          </cell>
          <cell r="P72">
            <v>344.26113530559996</v>
          </cell>
          <cell r="Q72">
            <v>446.07478770851003</v>
          </cell>
          <cell r="R72">
            <v>286.61469061841001</v>
          </cell>
          <cell r="S72">
            <v>263.49508699622999</v>
          </cell>
          <cell r="T72">
            <v>288.22889391689</v>
          </cell>
          <cell r="U72">
            <v>292.79478604021995</v>
          </cell>
          <cell r="V72">
            <v>298.83532918865001</v>
          </cell>
          <cell r="W72">
            <v>278.4794187402</v>
          </cell>
          <cell r="X72">
            <v>354.03609999999998</v>
          </cell>
          <cell r="Y72">
            <v>335.36387422000001</v>
          </cell>
          <cell r="Z72">
            <v>709.13866272752421</v>
          </cell>
          <cell r="AA72">
            <v>4071.7817333622338</v>
          </cell>
          <cell r="AB72">
            <v>3.2660553276898581</v>
          </cell>
          <cell r="AC72" t="str">
            <v xml:space="preserve"> </v>
          </cell>
          <cell r="AD72">
            <v>3.2660553276898581</v>
          </cell>
          <cell r="AE72">
            <v>231.0275881636864</v>
          </cell>
          <cell r="AF72">
            <v>368.1</v>
          </cell>
          <cell r="AG72">
            <v>592.79030718091258</v>
          </cell>
          <cell r="AH72">
            <v>252.99941535282608</v>
          </cell>
          <cell r="AI72">
            <v>220.53273162984632</v>
          </cell>
          <cell r="AJ72">
            <v>288.03308634826163</v>
          </cell>
          <cell r="AK72">
            <v>271.8774886372143</v>
          </cell>
          <cell r="AL72">
            <v>226.96551584542317</v>
          </cell>
          <cell r="AM72">
            <v>234.8606634210708</v>
          </cell>
          <cell r="AN72">
            <v>369.89976459090315</v>
          </cell>
          <cell r="AO72">
            <v>247.67866217899549</v>
          </cell>
          <cell r="AP72">
            <v>-56.568620263686398</v>
          </cell>
          <cell r="AQ72">
            <v>-23.838864694400058</v>
          </cell>
          <cell r="AR72">
            <v>-146.71551947240255</v>
          </cell>
          <cell r="AS72">
            <v>33.615275265583932</v>
          </cell>
          <cell r="AT72">
            <v>42.962355366383662</v>
          </cell>
          <cell r="AU72">
            <v>0.19580756862836779</v>
          </cell>
          <cell r="AV72">
            <v>20.917297403005648</v>
          </cell>
          <cell r="AW72">
            <v>71.869813343226838</v>
          </cell>
          <cell r="AX72">
            <v>43.618755319129207</v>
          </cell>
          <cell r="AY72">
            <v>518.72010320560003</v>
          </cell>
          <cell r="AZ72">
            <v>964.79489091411006</v>
          </cell>
          <cell r="BA72">
            <v>1251.40958153252</v>
          </cell>
          <cell r="BB72">
            <v>1514.9046685287499</v>
          </cell>
          <cell r="BC72">
            <v>1803.1335624456399</v>
          </cell>
          <cell r="BD72">
            <v>2095.9283484858597</v>
          </cell>
          <cell r="BE72">
            <v>2394.7636776745098</v>
          </cell>
          <cell r="BF72">
            <v>2673.2430964147097</v>
          </cell>
          <cell r="BG72">
            <v>3027.2791964147095</v>
          </cell>
          <cell r="BH72">
            <v>599.12758816368637</v>
          </cell>
          <cell r="BI72">
            <v>1191.9178953445989</v>
          </cell>
          <cell r="BJ72">
            <v>1444.9173106974249</v>
          </cell>
          <cell r="BK72">
            <v>1665.4500423272711</v>
          </cell>
          <cell r="BL72">
            <v>1953.4831286755327</v>
          </cell>
          <cell r="BM72">
            <v>2225.3606173127469</v>
          </cell>
          <cell r="BN72">
            <v>2452.3261331581698</v>
          </cell>
          <cell r="BO72">
            <v>2687.1867965792408</v>
          </cell>
          <cell r="BP72">
            <v>3057.0865611701438</v>
          </cell>
          <cell r="BQ72">
            <v>-80.407484958086343</v>
          </cell>
          <cell r="BR72">
            <v>-227.12300443048889</v>
          </cell>
          <cell r="BS72">
            <v>-193.50772916490496</v>
          </cell>
          <cell r="BT72">
            <v>-150.54537379852127</v>
          </cell>
          <cell r="BU72">
            <v>-150.34956622989284</v>
          </cell>
          <cell r="BV72">
            <v>-129.43226882688714</v>
          </cell>
          <cell r="BW72">
            <v>-57.56245548365996</v>
          </cell>
          <cell r="BX72">
            <v>-13.943700164531037</v>
          </cell>
          <cell r="BY72">
            <v>-29.807364755434264</v>
          </cell>
          <cell r="BZ72">
            <v>134.78899999999999</v>
          </cell>
          <cell r="CA72">
            <v>242.17066299999999</v>
          </cell>
          <cell r="CB72">
            <v>403.38990000000001</v>
          </cell>
          <cell r="CC72">
            <v>964.79489091411006</v>
          </cell>
          <cell r="CD72">
            <v>780.34956299999999</v>
          </cell>
          <cell r="CE72">
            <v>184.44532791411007</v>
          </cell>
          <cell r="CF72">
            <v>23.636244147433459</v>
          </cell>
        </row>
        <row r="73">
          <cell r="E73" t="str">
            <v>Más:</v>
          </cell>
          <cell r="N73">
            <v>0</v>
          </cell>
          <cell r="O73">
            <v>6.5908008734032561E-2</v>
          </cell>
          <cell r="P73">
            <v>7.2595369806343762E-2</v>
          </cell>
          <cell r="Q73">
            <v>2.324987539434778E-2</v>
          </cell>
          <cell r="R73">
            <v>4.5977750838899697E-2</v>
          </cell>
          <cell r="S73">
            <v>0.23697525922649668</v>
          </cell>
          <cell r="T73">
            <v>1.1475324538318397E-2</v>
          </cell>
          <cell r="U73">
            <v>0.11748336283242911</v>
          </cell>
          <cell r="V73">
            <v>0.20668019247664488</v>
          </cell>
          <cell r="W73">
            <v>6.0581415522627108E-2</v>
          </cell>
          <cell r="X73">
            <v>0.15907344062985995</v>
          </cell>
          <cell r="Y73">
            <v>0</v>
          </cell>
          <cell r="Z73">
            <v>0</v>
          </cell>
          <cell r="AB73" t="str">
            <v xml:space="preserve"> </v>
          </cell>
          <cell r="AC73" t="str">
            <v xml:space="preserve"> </v>
          </cell>
          <cell r="AD73" t="str">
            <v xml:space="preserve"> </v>
          </cell>
          <cell r="AP73">
            <v>0</v>
          </cell>
          <cell r="AQ73">
            <v>0</v>
          </cell>
          <cell r="AR73">
            <v>0</v>
          </cell>
          <cell r="AS73">
            <v>0</v>
          </cell>
          <cell r="AT73">
            <v>0</v>
          </cell>
          <cell r="AU73">
            <v>0</v>
          </cell>
          <cell r="AV73">
            <v>0</v>
          </cell>
          <cell r="AW73">
            <v>0</v>
          </cell>
          <cell r="AX73">
            <v>0</v>
          </cell>
          <cell r="BN73">
            <v>0</v>
          </cell>
          <cell r="BO73">
            <v>0</v>
          </cell>
        </row>
        <row r="74">
          <cell r="F74" t="str">
            <v>Pagos en el Exterior Diferente de Militares</v>
          </cell>
          <cell r="L74">
            <v>0</v>
          </cell>
          <cell r="M74">
            <v>145.19999999999999</v>
          </cell>
          <cell r="N74">
            <v>145.19999999999999</v>
          </cell>
          <cell r="O74">
            <v>2.5923078533333341</v>
          </cell>
          <cell r="P74">
            <v>2.855336565</v>
          </cell>
          <cell r="Q74">
            <v>0.91446905666666689</v>
          </cell>
          <cell r="R74">
            <v>1.8084066999999997</v>
          </cell>
          <cell r="S74">
            <v>9.3207614270000025</v>
          </cell>
          <cell r="T74">
            <v>0.45134991166666677</v>
          </cell>
          <cell r="U74">
            <v>4.6208806783333314</v>
          </cell>
          <cell r="V74">
            <v>8.1291894016666664</v>
          </cell>
          <cell r="W74">
            <v>2.3828011533333333</v>
          </cell>
          <cell r="X74">
            <v>6.256710486666667</v>
          </cell>
          <cell r="Y74">
            <v>0</v>
          </cell>
          <cell r="Z74">
            <v>0</v>
          </cell>
          <cell r="AA74">
            <v>39.332213233666671</v>
          </cell>
          <cell r="AB74" t="str">
            <v xml:space="preserve"> </v>
          </cell>
          <cell r="AC74">
            <v>0.13492433156353556</v>
          </cell>
          <cell r="AD74">
            <v>0.13492433156353556</v>
          </cell>
          <cell r="AE74">
            <v>15.65</v>
          </cell>
          <cell r="AF74">
            <v>40.5</v>
          </cell>
          <cell r="AG74">
            <v>12.904</v>
          </cell>
          <cell r="AH74">
            <v>13.2</v>
          </cell>
          <cell r="AI74">
            <v>14.2</v>
          </cell>
          <cell r="AJ74">
            <v>15.2</v>
          </cell>
          <cell r="AK74">
            <v>16.2</v>
          </cell>
          <cell r="AL74">
            <v>17.2</v>
          </cell>
          <cell r="AM74">
            <v>18.2</v>
          </cell>
          <cell r="AN74">
            <v>19.2</v>
          </cell>
          <cell r="AO74">
            <v>20.2</v>
          </cell>
          <cell r="AP74">
            <v>-13.057692146666666</v>
          </cell>
          <cell r="AQ74">
            <v>-37.644663434999998</v>
          </cell>
          <cell r="AR74">
            <v>-11.989530943333333</v>
          </cell>
          <cell r="AS74">
            <v>-11.3915933</v>
          </cell>
          <cell r="AT74">
            <v>-4.8792385729999967</v>
          </cell>
          <cell r="AU74">
            <v>-14.748650088333333</v>
          </cell>
          <cell r="AV74">
            <v>-11.579119321666667</v>
          </cell>
          <cell r="AW74">
            <v>-9.0708105983333329</v>
          </cell>
          <cell r="AX74">
            <v>-15.817198846666667</v>
          </cell>
          <cell r="AY74">
            <v>5.4476444183333346</v>
          </cell>
          <cell r="AZ74">
            <v>6.362113475000001</v>
          </cell>
          <cell r="BA74">
            <v>8.1705201750000001</v>
          </cell>
          <cell r="BB74">
            <v>17.491281602000001</v>
          </cell>
          <cell r="BC74">
            <v>17.942631513666669</v>
          </cell>
          <cell r="BD74">
            <v>22.563512192000001</v>
          </cell>
          <cell r="BE74">
            <v>30.692701593666669</v>
          </cell>
          <cell r="BF74">
            <v>33.075502747000002</v>
          </cell>
          <cell r="BG74">
            <v>39.332213233666671</v>
          </cell>
          <cell r="BH74">
            <v>56.15</v>
          </cell>
          <cell r="BI74">
            <v>69.054000000000002</v>
          </cell>
          <cell r="BJ74">
            <v>82.254000000000005</v>
          </cell>
          <cell r="BK74">
            <v>96.454000000000008</v>
          </cell>
          <cell r="BL74">
            <v>111.65400000000001</v>
          </cell>
          <cell r="BM74">
            <v>127.85400000000001</v>
          </cell>
          <cell r="BN74">
            <v>145.054</v>
          </cell>
          <cell r="BO74">
            <v>163.25399999999999</v>
          </cell>
          <cell r="BP74">
            <v>182.45399999999998</v>
          </cell>
          <cell r="BQ74">
            <v>-50.702355581666666</v>
          </cell>
          <cell r="BR74">
            <v>-62.691886525000001</v>
          </cell>
          <cell r="BS74">
            <v>-74.083479825000012</v>
          </cell>
          <cell r="BT74">
            <v>-78.962718398000007</v>
          </cell>
          <cell r="BU74">
            <v>-93.711368486333342</v>
          </cell>
          <cell r="BV74">
            <v>-105.29048780800001</v>
          </cell>
          <cell r="BW74">
            <v>-114.36129840633333</v>
          </cell>
          <cell r="BX74">
            <v>-130.17849725299999</v>
          </cell>
          <cell r="BY74">
            <v>-143.12178676633332</v>
          </cell>
          <cell r="BZ74">
            <v>1.2943359999999999</v>
          </cell>
          <cell r="CA74">
            <v>7.2988343999999987</v>
          </cell>
          <cell r="CB74">
            <v>3.3513150000000005</v>
          </cell>
          <cell r="CC74">
            <v>6.362113475000001</v>
          </cell>
          <cell r="CD74">
            <v>11.944485399999998</v>
          </cell>
          <cell r="CE74">
            <v>-5.5823719249999968</v>
          </cell>
          <cell r="CF74">
            <v>-46.735976796455361</v>
          </cell>
        </row>
        <row r="75">
          <cell r="F75" t="str">
            <v>Menos Transferencias</v>
          </cell>
          <cell r="L75">
            <v>-346.29999999999995</v>
          </cell>
          <cell r="M75">
            <v>0</v>
          </cell>
          <cell r="N75">
            <v>-346.29999999999995</v>
          </cell>
          <cell r="O75">
            <v>-11.120173399999999</v>
          </cell>
          <cell r="P75">
            <v>-29.652177999999999</v>
          </cell>
          <cell r="Q75">
            <v>-10.730986</v>
          </cell>
          <cell r="R75">
            <v>-5.4240189999999995</v>
          </cell>
          <cell r="S75">
            <v>-14.851702899999999</v>
          </cell>
          <cell r="T75">
            <v>-13.2781456</v>
          </cell>
          <cell r="U75">
            <v>-40.577399999999997</v>
          </cell>
          <cell r="V75">
            <v>-20.845372000000001</v>
          </cell>
          <cell r="W75">
            <v>-31.52</v>
          </cell>
          <cell r="X75">
            <v>-31.52</v>
          </cell>
          <cell r="Y75">
            <v>-15.52</v>
          </cell>
          <cell r="Z75">
            <v>-10.82</v>
          </cell>
          <cell r="AA75">
            <v>-235.85997690000002</v>
          </cell>
          <cell r="AB75">
            <v>-0.32179267231716502</v>
          </cell>
          <cell r="AC75" t="str">
            <v xml:space="preserve"> </v>
          </cell>
          <cell r="AD75">
            <v>-0.32179267231716502</v>
          </cell>
          <cell r="AE75">
            <v>0</v>
          </cell>
          <cell r="AF75">
            <v>-1.4073423994790084</v>
          </cell>
          <cell r="AG75">
            <v>-8.4886565217673784</v>
          </cell>
          <cell r="AH75">
            <v>-13.209656852907692</v>
          </cell>
          <cell r="AI75">
            <v>-1.1169049332947674</v>
          </cell>
          <cell r="AJ75">
            <v>-26.974367510777135</v>
          </cell>
          <cell r="AK75">
            <v>-23.559686270522533</v>
          </cell>
          <cell r="AL75">
            <v>-99.783051730031275</v>
          </cell>
          <cell r="AM75">
            <v>-67.327521146702423</v>
          </cell>
          <cell r="AN75">
            <v>-33.373038673950695</v>
          </cell>
          <cell r="AO75">
            <v>-35.530150621440647</v>
          </cell>
          <cell r="AP75">
            <v>-11.120173399999999</v>
          </cell>
          <cell r="AQ75">
            <v>-28.24483560052099</v>
          </cell>
          <cell r="AR75">
            <v>-2.2423294782326213</v>
          </cell>
          <cell r="AS75">
            <v>7.7856378529076924</v>
          </cell>
          <cell r="AT75">
            <v>-13.734797966705232</v>
          </cell>
          <cell r="AU75">
            <v>13.696221910777135</v>
          </cell>
          <cell r="AV75">
            <v>-17.017713729477464</v>
          </cell>
          <cell r="AW75">
            <v>78.937679730031277</v>
          </cell>
          <cell r="AX75">
            <v>35.807521146702427</v>
          </cell>
          <cell r="AY75">
            <v>-40.772351400000005</v>
          </cell>
          <cell r="AZ75">
            <v>-51.503337399999999</v>
          </cell>
          <cell r="BA75">
            <v>-56.927356400000001</v>
          </cell>
          <cell r="BB75">
            <v>-71.7790593</v>
          </cell>
          <cell r="BC75">
            <v>-85.057204900000002</v>
          </cell>
          <cell r="BD75">
            <v>-125.6346049</v>
          </cell>
          <cell r="BE75">
            <v>-146.4799769</v>
          </cell>
          <cell r="BF75">
            <v>-177.99997689999998</v>
          </cell>
          <cell r="BG75">
            <v>-209.51997689999999</v>
          </cell>
          <cell r="BH75">
            <v>-1.4073423994790084</v>
          </cell>
          <cell r="BI75">
            <v>-9.8959989212463881</v>
          </cell>
          <cell r="BJ75">
            <v>-23.10565577415408</v>
          </cell>
          <cell r="BK75">
            <v>-24.222560707448849</v>
          </cell>
          <cell r="BL75">
            <v>-51.196928218225978</v>
          </cell>
          <cell r="BM75">
            <v>-74.756614488748511</v>
          </cell>
          <cell r="BN75">
            <v>-174.53966621877979</v>
          </cell>
          <cell r="BO75">
            <v>-241.86718736548221</v>
          </cell>
          <cell r="BP75">
            <v>-275.24022603943291</v>
          </cell>
          <cell r="BQ75">
            <v>-39.365009000520992</v>
          </cell>
          <cell r="BR75">
            <v>-41.607338478753611</v>
          </cell>
          <cell r="BS75">
            <v>-33.821700625845921</v>
          </cell>
          <cell r="BT75">
            <v>-47.556498592551151</v>
          </cell>
          <cell r="BU75">
            <v>-33.860276681774018</v>
          </cell>
          <cell r="BV75">
            <v>-50.877990411251474</v>
          </cell>
          <cell r="BW75">
            <v>28.059689318779789</v>
          </cell>
          <cell r="BX75">
            <v>63.867210465482231</v>
          </cell>
          <cell r="BY75">
            <v>65.720249139432923</v>
          </cell>
          <cell r="BZ75">
            <v>-5.0979999999999999</v>
          </cell>
          <cell r="CA75">
            <v>-1.7290000000000001</v>
          </cell>
          <cell r="CB75">
            <v>-32.038000000000004</v>
          </cell>
          <cell r="CC75">
            <v>-51.503337399999999</v>
          </cell>
          <cell r="CD75">
            <v>-38.865000000000002</v>
          </cell>
          <cell r="CE75">
            <v>-12.638337399999998</v>
          </cell>
          <cell r="CF75">
            <v>32.518557571079377</v>
          </cell>
        </row>
        <row r="76">
          <cell r="G76" t="str">
            <v>Subsidio Tarifas Eléctricas</v>
          </cell>
          <cell r="L76">
            <v>-97.1</v>
          </cell>
          <cell r="N76">
            <v>-97.1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  <cell r="T76">
            <v>0</v>
          </cell>
          <cell r="U76">
            <v>-27</v>
          </cell>
          <cell r="V76">
            <v>-10.054</v>
          </cell>
          <cell r="W76">
            <v>-27</v>
          </cell>
          <cell r="X76">
            <v>-27</v>
          </cell>
          <cell r="Y76">
            <v>-6</v>
          </cell>
          <cell r="Z76">
            <v>0</v>
          </cell>
          <cell r="AA76">
            <v>-97.054000000000002</v>
          </cell>
          <cell r="AB76">
            <v>-9.0228323655780332E-2</v>
          </cell>
          <cell r="AC76" t="str">
            <v xml:space="preserve"> </v>
          </cell>
          <cell r="AD76">
            <v>-9.0228323655780332E-2</v>
          </cell>
          <cell r="AE76">
            <v>0</v>
          </cell>
          <cell r="AF76">
            <v>-1.398905882451426</v>
          </cell>
          <cell r="AG76">
            <v>-8.3462902969269273</v>
          </cell>
          <cell r="AH76">
            <v>-0.29018558979381703</v>
          </cell>
          <cell r="AI76">
            <v>-0.1804515432331299</v>
          </cell>
          <cell r="AJ76">
            <v>-26.186607733326635</v>
          </cell>
          <cell r="AK76">
            <v>-7.3156031040458071E-3</v>
          </cell>
          <cell r="AL76">
            <v>-26.010220414040198</v>
          </cell>
          <cell r="AM76">
            <v>-34.680022937123816</v>
          </cell>
          <cell r="AN76">
            <v>0</v>
          </cell>
          <cell r="AO76">
            <v>0</v>
          </cell>
          <cell r="AP76">
            <v>0</v>
          </cell>
          <cell r="AQ76">
            <v>1.398905882451426</v>
          </cell>
          <cell r="AR76">
            <v>8.3462902969269273</v>
          </cell>
          <cell r="AS76">
            <v>0.29018558979381703</v>
          </cell>
          <cell r="AT76">
            <v>0.1804515432331299</v>
          </cell>
          <cell r="AU76">
            <v>26.186607733326635</v>
          </cell>
          <cell r="AV76">
            <v>-26.992684396895953</v>
          </cell>
          <cell r="AW76">
            <v>15.956220414040198</v>
          </cell>
          <cell r="AX76">
            <v>7.680022937123816</v>
          </cell>
          <cell r="AY76">
            <v>0</v>
          </cell>
          <cell r="AZ76">
            <v>0</v>
          </cell>
          <cell r="BA76">
            <v>0</v>
          </cell>
          <cell r="BB76">
            <v>0</v>
          </cell>
          <cell r="BC76">
            <v>0</v>
          </cell>
          <cell r="BD76">
            <v>-27</v>
          </cell>
          <cell r="BE76">
            <v>-37.054000000000002</v>
          </cell>
          <cell r="BF76">
            <v>-64.054000000000002</v>
          </cell>
          <cell r="BG76">
            <v>-91.054000000000002</v>
          </cell>
          <cell r="BH76">
            <v>-1.398905882451426</v>
          </cell>
          <cell r="BI76">
            <v>-9.7451961793783539</v>
          </cell>
          <cell r="BJ76">
            <v>-10.035381769172171</v>
          </cell>
          <cell r="BK76">
            <v>-10.2158333124053</v>
          </cell>
          <cell r="BL76">
            <v>-36.402441045731933</v>
          </cell>
          <cell r="BM76">
            <v>-36.40975664883598</v>
          </cell>
          <cell r="BN76">
            <v>-62.419977062876178</v>
          </cell>
          <cell r="BO76">
            <v>-97.1</v>
          </cell>
          <cell r="BP76">
            <v>-97.1</v>
          </cell>
          <cell r="BQ76">
            <v>1.398905882451426</v>
          </cell>
          <cell r="BR76">
            <v>9.7451961793783539</v>
          </cell>
          <cell r="BS76">
            <v>10.035381769172171</v>
          </cell>
          <cell r="BT76">
            <v>10.2158333124053</v>
          </cell>
          <cell r="BU76">
            <v>36.402441045731933</v>
          </cell>
          <cell r="BV76">
            <v>9.4097566488359803</v>
          </cell>
          <cell r="BW76">
            <v>25.365977062876176</v>
          </cell>
          <cell r="BX76">
            <v>33.045999999999992</v>
          </cell>
          <cell r="BY76">
            <v>6.0459999999999923</v>
          </cell>
          <cell r="BZ76">
            <v>0</v>
          </cell>
          <cell r="CA76">
            <v>-1.7210000000000001</v>
          </cell>
          <cell r="CB76">
            <v>-10.268000000000001</v>
          </cell>
          <cell r="CC76">
            <v>0</v>
          </cell>
          <cell r="CD76">
            <v>-11.989000000000001</v>
          </cell>
          <cell r="CE76">
            <v>11.989000000000001</v>
          </cell>
          <cell r="CF76">
            <v>-100</v>
          </cell>
        </row>
        <row r="77">
          <cell r="G77" t="str">
            <v>Fosga</v>
          </cell>
          <cell r="L77">
            <v>0</v>
          </cell>
          <cell r="N77">
            <v>0</v>
          </cell>
          <cell r="O77">
            <v>0</v>
          </cell>
          <cell r="P77">
            <v>-12.5</v>
          </cell>
          <cell r="Q77">
            <v>-3.8</v>
          </cell>
          <cell r="R77">
            <v>-4.87</v>
          </cell>
          <cell r="S77">
            <v>-5.7</v>
          </cell>
          <cell r="T77">
            <v>-7.2160000000000002</v>
          </cell>
          <cell r="U77">
            <v>-4.5199999999999996</v>
          </cell>
          <cell r="V77">
            <v>-3</v>
          </cell>
          <cell r="W77">
            <v>-4.5199999999999996</v>
          </cell>
          <cell r="X77">
            <v>-4.5199999999999996</v>
          </cell>
          <cell r="Y77">
            <v>-9.52</v>
          </cell>
          <cell r="Z77">
            <v>-10.82</v>
          </cell>
          <cell r="AA77">
            <v>-70.98599999999999</v>
          </cell>
          <cell r="AB77" t="str">
            <v xml:space="preserve"> </v>
          </cell>
          <cell r="AC77" t="str">
            <v xml:space="preserve"> </v>
          </cell>
          <cell r="AD77" t="str">
            <v xml:space="preserve"> 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O77">
            <v>0</v>
          </cell>
          <cell r="AP77">
            <v>0</v>
          </cell>
          <cell r="AQ77">
            <v>-12.5</v>
          </cell>
          <cell r="AR77">
            <v>-3.8</v>
          </cell>
          <cell r="AS77">
            <v>-4.87</v>
          </cell>
          <cell r="AT77">
            <v>-5.7</v>
          </cell>
          <cell r="AU77">
            <v>-7.2160000000000002</v>
          </cell>
          <cell r="AV77">
            <v>-4.5199999999999996</v>
          </cell>
          <cell r="AW77">
            <v>-3</v>
          </cell>
          <cell r="AX77">
            <v>-4.5199999999999996</v>
          </cell>
          <cell r="AY77">
            <v>-12.5</v>
          </cell>
          <cell r="AZ77">
            <v>-16.3</v>
          </cell>
          <cell r="BA77">
            <v>-21.17</v>
          </cell>
          <cell r="BB77">
            <v>-26.87</v>
          </cell>
          <cell r="BC77">
            <v>-34.085999999999999</v>
          </cell>
          <cell r="BD77">
            <v>-38.605999999999995</v>
          </cell>
          <cell r="BE77">
            <v>-41.605999999999995</v>
          </cell>
          <cell r="BF77">
            <v>-46.125999999999991</v>
          </cell>
          <cell r="BG77">
            <v>-50.645999999999987</v>
          </cell>
          <cell r="BH77">
            <v>0</v>
          </cell>
          <cell r="BI77">
            <v>0</v>
          </cell>
          <cell r="BJ77">
            <v>0</v>
          </cell>
          <cell r="BK77">
            <v>0</v>
          </cell>
          <cell r="BL77">
            <v>0</v>
          </cell>
          <cell r="BM77">
            <v>0</v>
          </cell>
          <cell r="BN77">
            <v>0</v>
          </cell>
          <cell r="BO77">
            <v>0</v>
          </cell>
          <cell r="BP77">
            <v>0</v>
          </cell>
          <cell r="BQ77">
            <v>-12.5</v>
          </cell>
          <cell r="BR77">
            <v>-16.3</v>
          </cell>
          <cell r="BS77">
            <v>-21.17</v>
          </cell>
          <cell r="BT77">
            <v>-26.87</v>
          </cell>
          <cell r="BU77">
            <v>-34.085999999999999</v>
          </cell>
          <cell r="BV77">
            <v>-38.605999999999995</v>
          </cell>
          <cell r="BW77">
            <v>-41.605999999999995</v>
          </cell>
          <cell r="BX77">
            <v>-46.125999999999991</v>
          </cell>
          <cell r="BY77">
            <v>-50.645999999999987</v>
          </cell>
          <cell r="BZ77">
            <v>0</v>
          </cell>
          <cell r="CA77">
            <v>0</v>
          </cell>
          <cell r="CB77">
            <v>-20.8</v>
          </cell>
          <cell r="CC77">
            <v>-16.3</v>
          </cell>
          <cell r="CD77">
            <v>-20.8</v>
          </cell>
          <cell r="CE77">
            <v>4.5</v>
          </cell>
          <cell r="CF77">
            <v>21.634615384615383</v>
          </cell>
        </row>
        <row r="78">
          <cell r="G78" t="str">
            <v>Ancianos Indigentes</v>
          </cell>
          <cell r="L78">
            <v>-29</v>
          </cell>
          <cell r="N78">
            <v>-29</v>
          </cell>
          <cell r="O78">
            <v>-1.8348734</v>
          </cell>
          <cell r="P78">
            <v>-5.9269780000000001</v>
          </cell>
          <cell r="Q78">
            <v>-2.8377759999999999</v>
          </cell>
          <cell r="R78">
            <v>-0.37401899999999999</v>
          </cell>
          <cell r="S78">
            <v>-4.4152029000000006</v>
          </cell>
          <cell r="T78">
            <v>-1.4326456000000001</v>
          </cell>
          <cell r="U78">
            <v>-0.22790000000000002</v>
          </cell>
          <cell r="V78">
            <v>-7.6561999999999991E-2</v>
          </cell>
          <cell r="W78">
            <v>0</v>
          </cell>
          <cell r="X78">
            <v>0</v>
          </cell>
          <cell r="Y78">
            <v>0</v>
          </cell>
          <cell r="Z78">
            <v>0</v>
          </cell>
          <cell r="AA78">
            <v>-17.125956900000002</v>
          </cell>
          <cell r="AB78">
            <v>-2.6947697075361789E-2</v>
          </cell>
          <cell r="AC78" t="str">
            <v xml:space="preserve"> </v>
          </cell>
          <cell r="AD78">
            <v>-2.6947697075361789E-2</v>
          </cell>
          <cell r="AE78">
            <v>0</v>
          </cell>
          <cell r="AF78">
            <v>-8.4365170275823194E-3</v>
          </cell>
          <cell r="AG78">
            <v>-0.14236622484045164</v>
          </cell>
          <cell r="AH78">
            <v>-12.919471263113875</v>
          </cell>
          <cell r="AI78">
            <v>-0.93645339006163753</v>
          </cell>
          <cell r="AJ78">
            <v>-0.78775977745049908</v>
          </cell>
          <cell r="AK78">
            <v>-0.33851524573174058</v>
          </cell>
          <cell r="AL78">
            <v>-1.6440662557501047</v>
          </cell>
          <cell r="AM78">
            <v>-1.4331533300605466</v>
          </cell>
          <cell r="AN78">
            <v>-2.1586937944326263</v>
          </cell>
          <cell r="AO78">
            <v>-4.3158057419225804</v>
          </cell>
          <cell r="AP78">
            <v>-1.8348734</v>
          </cell>
          <cell r="AQ78">
            <v>-5.9185414829724179</v>
          </cell>
          <cell r="AR78">
            <v>-2.6954097751595483</v>
          </cell>
          <cell r="AS78">
            <v>12.545452263113875</v>
          </cell>
          <cell r="AT78">
            <v>-3.4787495099383632</v>
          </cell>
          <cell r="AU78">
            <v>-0.644885822549501</v>
          </cell>
          <cell r="AV78">
            <v>0.11061524573174056</v>
          </cell>
          <cell r="AW78">
            <v>1.5675042557501047</v>
          </cell>
          <cell r="AX78">
            <v>1.4331533300605466</v>
          </cell>
          <cell r="AY78">
            <v>-7.7618514000000003</v>
          </cell>
          <cell r="AZ78">
            <v>-10.599627399999999</v>
          </cell>
          <cell r="BA78">
            <v>-10.9736464</v>
          </cell>
          <cell r="BB78">
            <v>-15.3888493</v>
          </cell>
          <cell r="BC78">
            <v>-16.821494900000001</v>
          </cell>
          <cell r="BD78">
            <v>-17.049394900000003</v>
          </cell>
          <cell r="BE78">
            <v>-17.125956900000002</v>
          </cell>
          <cell r="BF78">
            <v>-17.125956900000002</v>
          </cell>
          <cell r="BG78">
            <v>-17.125956900000002</v>
          </cell>
          <cell r="BH78">
            <v>-8.4365170275823194E-3</v>
          </cell>
          <cell r="BI78">
            <v>-0.15080274186803397</v>
          </cell>
          <cell r="BJ78">
            <v>-13.070274004981909</v>
          </cell>
          <cell r="BK78">
            <v>-14.006727395043548</v>
          </cell>
          <cell r="BL78">
            <v>-14.794487172494048</v>
          </cell>
          <cell r="BM78">
            <v>-15.133002418225788</v>
          </cell>
          <cell r="BN78">
            <v>-16.777068673975894</v>
          </cell>
          <cell r="BO78">
            <v>-18.210222004036439</v>
          </cell>
          <cell r="BP78">
            <v>-20.368915798469065</v>
          </cell>
          <cell r="BQ78">
            <v>-7.7534148829724181</v>
          </cell>
          <cell r="BR78">
            <v>-10.448824658131965</v>
          </cell>
          <cell r="BS78">
            <v>2.0966276049819097</v>
          </cell>
          <cell r="BT78">
            <v>-1.3821219049564526</v>
          </cell>
          <cell r="BU78">
            <v>-2.0270077275059535</v>
          </cell>
          <cell r="BV78">
            <v>-1.9163924817742153</v>
          </cell>
          <cell r="BW78">
            <v>-0.34888822602410841</v>
          </cell>
          <cell r="BX78">
            <v>1.0842651040364366</v>
          </cell>
          <cell r="BY78">
            <v>3.2429588984690625</v>
          </cell>
          <cell r="BZ78">
            <v>0</v>
          </cell>
          <cell r="CA78">
            <v>-8.0000000000000002E-3</v>
          </cell>
          <cell r="CB78">
            <v>-0.13500000000000001</v>
          </cell>
          <cell r="CC78">
            <v>-10.599627399999999</v>
          </cell>
          <cell r="CD78">
            <v>-0.14300000000000002</v>
          </cell>
          <cell r="CE78">
            <v>-10.456627399999999</v>
          </cell>
          <cell r="CF78">
            <v>40.063566076461399</v>
          </cell>
        </row>
        <row r="79">
          <cell r="G79" t="str">
            <v>Fondo Solidaridad Pensional</v>
          </cell>
          <cell r="L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  <cell r="T79">
            <v>0</v>
          </cell>
          <cell r="U79">
            <v>0</v>
          </cell>
          <cell r="V79">
            <v>0</v>
          </cell>
          <cell r="W79">
            <v>0</v>
          </cell>
          <cell r="X79">
            <v>0</v>
          </cell>
          <cell r="Y79">
            <v>0</v>
          </cell>
          <cell r="Z79">
            <v>0</v>
          </cell>
          <cell r="AA79">
            <v>0</v>
          </cell>
          <cell r="AB79" t="str">
            <v xml:space="preserve"> </v>
          </cell>
          <cell r="AC79" t="str">
            <v xml:space="preserve"> </v>
          </cell>
          <cell r="AD79" t="str">
            <v xml:space="preserve"> 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O79">
            <v>0</v>
          </cell>
          <cell r="AP79">
            <v>0</v>
          </cell>
          <cell r="AQ79">
            <v>0</v>
          </cell>
          <cell r="AR79">
            <v>0</v>
          </cell>
          <cell r="AS79">
            <v>0</v>
          </cell>
          <cell r="AT79">
            <v>0</v>
          </cell>
          <cell r="AU79">
            <v>0</v>
          </cell>
          <cell r="AV79">
            <v>0</v>
          </cell>
          <cell r="AW79">
            <v>0</v>
          </cell>
          <cell r="AX79">
            <v>0</v>
          </cell>
          <cell r="AY79">
            <v>0</v>
          </cell>
          <cell r="AZ79">
            <v>0</v>
          </cell>
          <cell r="BA79">
            <v>0</v>
          </cell>
          <cell r="BB79">
            <v>0</v>
          </cell>
          <cell r="BC79">
            <v>0</v>
          </cell>
          <cell r="BD79">
            <v>0</v>
          </cell>
          <cell r="BE79">
            <v>0</v>
          </cell>
          <cell r="BF79">
            <v>0</v>
          </cell>
          <cell r="BG79">
            <v>0</v>
          </cell>
          <cell r="BH79">
            <v>0</v>
          </cell>
          <cell r="BI79">
            <v>0</v>
          </cell>
          <cell r="BJ79">
            <v>0</v>
          </cell>
          <cell r="BK79">
            <v>0</v>
          </cell>
          <cell r="BL79">
            <v>0</v>
          </cell>
          <cell r="BM79">
            <v>0</v>
          </cell>
          <cell r="BN79">
            <v>0</v>
          </cell>
          <cell r="BO79">
            <v>0</v>
          </cell>
          <cell r="BP79">
            <v>0</v>
          </cell>
          <cell r="BQ79">
            <v>0</v>
          </cell>
          <cell r="BR79">
            <v>0</v>
          </cell>
          <cell r="BS79">
            <v>0</v>
          </cell>
          <cell r="BT79">
            <v>0</v>
          </cell>
          <cell r="BU79">
            <v>0</v>
          </cell>
          <cell r="BV79">
            <v>0</v>
          </cell>
          <cell r="BW79">
            <v>0</v>
          </cell>
          <cell r="BX79">
            <v>0</v>
          </cell>
          <cell r="BY79">
            <v>0</v>
          </cell>
          <cell r="BZ79">
            <v>-5.0979999999999999</v>
          </cell>
          <cell r="CA79">
            <v>0</v>
          </cell>
          <cell r="CB79">
            <v>-0.83499999999999996</v>
          </cell>
          <cell r="CC79">
            <v>0</v>
          </cell>
          <cell r="CD79">
            <v>-5.9329999999999998</v>
          </cell>
          <cell r="CE79">
            <v>5.9329999999999998</v>
          </cell>
          <cell r="CF79">
            <v>100</v>
          </cell>
        </row>
        <row r="80">
          <cell r="G80" t="str">
            <v>Fondo Compensación Educativa</v>
          </cell>
          <cell r="L80">
            <v>-220.2</v>
          </cell>
          <cell r="N80">
            <v>-220.2</v>
          </cell>
          <cell r="O80">
            <v>-9.2852999999999994</v>
          </cell>
          <cell r="P80">
            <v>-11.225200000000001</v>
          </cell>
          <cell r="Q80">
            <v>-4.09321</v>
          </cell>
          <cell r="R80">
            <v>-0.18</v>
          </cell>
          <cell r="S80">
            <v>-4.7365000000000004</v>
          </cell>
          <cell r="T80">
            <v>-4.6295000000000002</v>
          </cell>
          <cell r="U80">
            <v>-8.8294999999999995</v>
          </cell>
          <cell r="V80">
            <v>-7.7148100000000008</v>
          </cell>
          <cell r="W80">
            <v>0</v>
          </cell>
          <cell r="X80">
            <v>0</v>
          </cell>
          <cell r="Y80">
            <v>0</v>
          </cell>
          <cell r="Z80">
            <v>0</v>
          </cell>
          <cell r="AA80">
            <v>-50.694019999999995</v>
          </cell>
          <cell r="AB80">
            <v>-0.20461665158602299</v>
          </cell>
          <cell r="AC80" t="str">
            <v xml:space="preserve"> </v>
          </cell>
          <cell r="AD80">
            <v>-0.20461665158602299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-23.213855421686748</v>
          </cell>
          <cell r="AL80">
            <v>-72.128765060240966</v>
          </cell>
          <cell r="AM80">
            <v>-31.214344879518066</v>
          </cell>
          <cell r="AN80">
            <v>-31.214344879518066</v>
          </cell>
          <cell r="AO80">
            <v>-31.214344879518066</v>
          </cell>
          <cell r="AP80">
            <v>-9.2852999999999994</v>
          </cell>
          <cell r="AQ80">
            <v>-11.225200000000001</v>
          </cell>
          <cell r="AR80">
            <v>-4.09321</v>
          </cell>
          <cell r="AS80">
            <v>-0.18</v>
          </cell>
          <cell r="AT80">
            <v>-4.7365000000000004</v>
          </cell>
          <cell r="AU80">
            <v>-4.6295000000000002</v>
          </cell>
          <cell r="AV80">
            <v>14.384355421686749</v>
          </cell>
          <cell r="AW80">
            <v>64.413955060240966</v>
          </cell>
          <cell r="AX80">
            <v>31.214344879518066</v>
          </cell>
          <cell r="AY80">
            <v>-20.5105</v>
          </cell>
          <cell r="AZ80">
            <v>-24.60371</v>
          </cell>
          <cell r="BA80">
            <v>-24.783709999999999</v>
          </cell>
          <cell r="BB80">
            <v>-29.520209999999999</v>
          </cell>
          <cell r="BC80">
            <v>-34.149709999999999</v>
          </cell>
          <cell r="BD80">
            <v>-42.979209999999995</v>
          </cell>
          <cell r="BE80">
            <v>-50.694019999999995</v>
          </cell>
          <cell r="BF80">
            <v>-50.694019999999995</v>
          </cell>
          <cell r="BG80">
            <v>-50.694019999999995</v>
          </cell>
          <cell r="BH80">
            <v>0</v>
          </cell>
          <cell r="BI80">
            <v>0</v>
          </cell>
          <cell r="BJ80">
            <v>0</v>
          </cell>
          <cell r="BK80">
            <v>0</v>
          </cell>
          <cell r="BL80">
            <v>0</v>
          </cell>
          <cell r="BM80">
            <v>-23.213855421686748</v>
          </cell>
          <cell r="BN80">
            <v>-95.34262048192771</v>
          </cell>
          <cell r="BO80">
            <v>-126.55696536144578</v>
          </cell>
          <cell r="BP80">
            <v>-157.77131024096383</v>
          </cell>
          <cell r="BQ80">
            <v>-20.5105</v>
          </cell>
          <cell r="BR80">
            <v>-24.60371</v>
          </cell>
          <cell r="BS80">
            <v>-24.783709999999999</v>
          </cell>
          <cell r="BT80">
            <v>-29.520209999999999</v>
          </cell>
          <cell r="BU80">
            <v>-34.149709999999999</v>
          </cell>
          <cell r="BV80">
            <v>-19.765354578313246</v>
          </cell>
          <cell r="BW80">
            <v>44.648600481927716</v>
          </cell>
          <cell r="BX80">
            <v>75.862945361445782</v>
          </cell>
          <cell r="BY80">
            <v>107.07729024096383</v>
          </cell>
          <cell r="BZ80">
            <v>0</v>
          </cell>
          <cell r="CA80">
            <v>0</v>
          </cell>
          <cell r="CB80">
            <v>0</v>
          </cell>
          <cell r="CC80">
            <v>-24.60371</v>
          </cell>
          <cell r="CD80">
            <v>0</v>
          </cell>
          <cell r="CE80">
            <v>-24.60371</v>
          </cell>
          <cell r="CF80" t="str">
            <v xml:space="preserve">n.a. </v>
          </cell>
        </row>
        <row r="81">
          <cell r="F81" t="str">
            <v>Menos Gastos Generales Equipo Militar CSF</v>
          </cell>
          <cell r="L81">
            <v>-345.9</v>
          </cell>
          <cell r="N81">
            <v>-345.9</v>
          </cell>
          <cell r="O81">
            <v>-1.4947000000000001</v>
          </cell>
          <cell r="P81">
            <v>-7.1885000000000003</v>
          </cell>
          <cell r="Q81">
            <v>-5.5836000000000006</v>
          </cell>
          <cell r="R81">
            <v>-9.1050000000000004</v>
          </cell>
          <cell r="S81">
            <v>-9.4905000000000008</v>
          </cell>
          <cell r="T81">
            <v>-10.8744</v>
          </cell>
          <cell r="U81">
            <v>-5.8631000000000002</v>
          </cell>
          <cell r="V81">
            <v>-28.824999999999999</v>
          </cell>
          <cell r="W81">
            <v>-28.824999999999999</v>
          </cell>
          <cell r="X81">
            <v>-28.824999999999999</v>
          </cell>
          <cell r="Y81">
            <v>-28.824999999999999</v>
          </cell>
          <cell r="Z81">
            <v>-28.824999999999999</v>
          </cell>
          <cell r="AA81">
            <v>-193.72479999999999</v>
          </cell>
          <cell r="AB81">
            <v>-0.32142097994371183</v>
          </cell>
          <cell r="AC81" t="str">
            <v xml:space="preserve"> </v>
          </cell>
          <cell r="AD81">
            <v>-0.32142097994371183</v>
          </cell>
          <cell r="AE81">
            <v>-0.38659411764705881</v>
          </cell>
          <cell r="AF81">
            <v>-29.059669411764705</v>
          </cell>
          <cell r="AG81">
            <v>-6.7430152941176473</v>
          </cell>
          <cell r="AH81">
            <v>-6.4093235294117639</v>
          </cell>
          <cell r="AI81">
            <v>-12.415775294117648</v>
          </cell>
          <cell r="AJ81">
            <v>-22.467222352941175</v>
          </cell>
          <cell r="AK81">
            <v>-29.995634117647054</v>
          </cell>
          <cell r="AL81">
            <v>-14.698715294117646</v>
          </cell>
          <cell r="AM81">
            <v>-28.823643529411765</v>
          </cell>
          <cell r="AN81">
            <v>-28.823643529411765</v>
          </cell>
          <cell r="AO81">
            <v>-83.038381764705875</v>
          </cell>
          <cell r="AP81">
            <v>-1.1081058823529413</v>
          </cell>
          <cell r="AQ81">
            <v>21.871169411764704</v>
          </cell>
          <cell r="AR81">
            <v>1.1594152941176468</v>
          </cell>
          <cell r="AS81">
            <v>-2.6956764705882366</v>
          </cell>
          <cell r="AT81">
            <v>2.9252752941176468</v>
          </cell>
          <cell r="AU81">
            <v>11.592822352941175</v>
          </cell>
          <cell r="AV81">
            <v>24.132534117647054</v>
          </cell>
          <cell r="AW81">
            <v>-14.126284705882354</v>
          </cell>
          <cell r="AX81">
            <v>-1.3564705882345152E-3</v>
          </cell>
          <cell r="AY81">
            <v>-8.6832000000000011</v>
          </cell>
          <cell r="AZ81">
            <v>-14.266800000000002</v>
          </cell>
          <cell r="BA81">
            <v>-23.3718</v>
          </cell>
          <cell r="BB81">
            <v>-32.862300000000005</v>
          </cell>
          <cell r="BC81">
            <v>-43.736700000000006</v>
          </cell>
          <cell r="BD81">
            <v>-49.599800000000009</v>
          </cell>
          <cell r="BE81">
            <v>-78.424800000000005</v>
          </cell>
          <cell r="BF81">
            <v>-107.24980000000001</v>
          </cell>
          <cell r="BG81">
            <v>-136.07480000000001</v>
          </cell>
          <cell r="BH81">
            <v>-29.446263529411763</v>
          </cell>
          <cell r="BI81">
            <v>-36.189278823529406</v>
          </cell>
          <cell r="BJ81">
            <v>-42.598602352941171</v>
          </cell>
          <cell r="BK81">
            <v>-55.014377647058822</v>
          </cell>
          <cell r="BL81">
            <v>-77.4816</v>
          </cell>
          <cell r="BM81">
            <v>-107.47723411764706</v>
          </cell>
          <cell r="BN81">
            <v>-122.17594941176471</v>
          </cell>
          <cell r="BO81">
            <v>-150.99959294117647</v>
          </cell>
          <cell r="BP81">
            <v>-179.82323647058823</v>
          </cell>
          <cell r="BQ81">
            <v>20.76306352941176</v>
          </cell>
          <cell r="BR81">
            <v>21.922478823529403</v>
          </cell>
          <cell r="BS81">
            <v>19.226802352941171</v>
          </cell>
          <cell r="BT81">
            <v>22.152077647058817</v>
          </cell>
          <cell r="BU81">
            <v>33.744899999999994</v>
          </cell>
          <cell r="BV81">
            <v>57.877434117647049</v>
          </cell>
          <cell r="BW81">
            <v>43.7511494117647</v>
          </cell>
          <cell r="BX81">
            <v>43.749792941176466</v>
          </cell>
          <cell r="BY81">
            <v>43.748436470588217</v>
          </cell>
          <cell r="BZ81">
            <v>-9.5000000000000001E-2</v>
          </cell>
          <cell r="CA81">
            <v>-7.141</v>
          </cell>
          <cell r="CB81">
            <v>-1.657</v>
          </cell>
          <cell r="CC81">
            <v>-14.266800000000002</v>
          </cell>
          <cell r="CD81">
            <v>-8.8930000000000007</v>
          </cell>
          <cell r="CE81">
            <v>-5.373800000000001</v>
          </cell>
          <cell r="CF81">
            <v>60.427302372652662</v>
          </cell>
        </row>
        <row r="82">
          <cell r="F82" t="str">
            <v>Menos Préstamos Presupuestales CSF</v>
          </cell>
          <cell r="L82">
            <v>-92.8</v>
          </cell>
          <cell r="N82">
            <v>-92.8</v>
          </cell>
          <cell r="O82">
            <v>-13.231018806666667</v>
          </cell>
          <cell r="P82">
            <v>-15.8618564625</v>
          </cell>
          <cell r="Q82">
            <v>-25.896025455555556</v>
          </cell>
          <cell r="R82">
            <v>-8.0864389490909101</v>
          </cell>
          <cell r="S82">
            <v>-6.8884119520000011</v>
          </cell>
          <cell r="T82">
            <v>-6.3869984605555548</v>
          </cell>
          <cell r="U82">
            <v>-4.7136275499999991</v>
          </cell>
          <cell r="V82">
            <v>-2.4741502866666671</v>
          </cell>
          <cell r="W82">
            <v>-3.0862021066666667</v>
          </cell>
          <cell r="X82">
            <v>-5.2764389490909096</v>
          </cell>
          <cell r="Y82">
            <v>1.8040880479999979</v>
          </cell>
          <cell r="Z82">
            <v>2.3055015394444442</v>
          </cell>
          <cell r="AA82">
            <v>-87.791579391348506</v>
          </cell>
          <cell r="AB82">
            <v>-8.6232630641157729E-2</v>
          </cell>
          <cell r="AC82" t="str">
            <v xml:space="preserve"> </v>
          </cell>
          <cell r="AD82">
            <v>-8.6232630641157729E-2</v>
          </cell>
          <cell r="AE82">
            <v>-12.74</v>
          </cell>
          <cell r="AF82">
            <v>-1.456</v>
          </cell>
          <cell r="AG82">
            <v>-23.63</v>
          </cell>
          <cell r="AH82">
            <v>-2.81</v>
          </cell>
          <cell r="AI82">
            <v>-8.692499999999999</v>
          </cell>
          <cell r="AJ82">
            <v>-8.692499999999999</v>
          </cell>
          <cell r="AK82">
            <v>-8.692499999999999</v>
          </cell>
          <cell r="AL82">
            <v>-8.692499999999999</v>
          </cell>
          <cell r="AM82">
            <v>-8.692499999999999</v>
          </cell>
          <cell r="AN82">
            <v>-8.692499999999999</v>
          </cell>
          <cell r="AO82">
            <v>-8.692499999999999</v>
          </cell>
          <cell r="AP82">
            <v>-0.49101880666666631</v>
          </cell>
          <cell r="AQ82">
            <v>-14.405856462500001</v>
          </cell>
          <cell r="AR82">
            <v>-2.2660254555555568</v>
          </cell>
          <cell r="AS82">
            <v>-5.2764389490909096</v>
          </cell>
          <cell r="AT82">
            <v>1.8040880479999979</v>
          </cell>
          <cell r="AU82">
            <v>2.3055015394444442</v>
          </cell>
          <cell r="AV82">
            <v>3.9788724499999999</v>
          </cell>
          <cell r="AW82">
            <v>6.2183497133333319</v>
          </cell>
          <cell r="AX82">
            <v>5.6062978933333323</v>
          </cell>
          <cell r="AY82">
            <v>-29.092875269166669</v>
          </cell>
          <cell r="AZ82">
            <v>-54.988900724722228</v>
          </cell>
          <cell r="BA82">
            <v>-63.07533967381314</v>
          </cell>
          <cell r="BB82">
            <v>-69.963751625813146</v>
          </cell>
          <cell r="BC82">
            <v>-76.350750086368706</v>
          </cell>
          <cell r="BD82">
            <v>-81.064377636368704</v>
          </cell>
          <cell r="BE82">
            <v>-83.538527923035375</v>
          </cell>
          <cell r="BF82">
            <v>-86.624730029702036</v>
          </cell>
          <cell r="BG82">
            <v>-91.901168978792953</v>
          </cell>
          <cell r="BH82">
            <v>-14.196</v>
          </cell>
          <cell r="BI82">
            <v>-37.826000000000001</v>
          </cell>
          <cell r="BJ82">
            <v>-40.636000000000003</v>
          </cell>
          <cell r="BK82">
            <v>-49.328500000000005</v>
          </cell>
          <cell r="BL82">
            <v>-58.021000000000001</v>
          </cell>
          <cell r="BM82">
            <v>-66.713499999999996</v>
          </cell>
          <cell r="BN82">
            <v>-75.405999999999992</v>
          </cell>
          <cell r="BO82">
            <v>-84.098499999999987</v>
          </cell>
          <cell r="BP82">
            <v>-92.790999999999983</v>
          </cell>
          <cell r="BQ82">
            <v>-14.896875269166669</v>
          </cell>
          <cell r="BR82">
            <v>-17.162900724722228</v>
          </cell>
          <cell r="BS82">
            <v>-22.439339673813137</v>
          </cell>
          <cell r="BT82">
            <v>-20.63525162581314</v>
          </cell>
          <cell r="BU82">
            <v>-18.329750086368705</v>
          </cell>
          <cell r="BV82">
            <v>-14.350877636368708</v>
          </cell>
          <cell r="BW82">
            <v>-8.1325279230353829</v>
          </cell>
          <cell r="BX82">
            <v>-2.5262300297020488</v>
          </cell>
          <cell r="BY82">
            <v>0.88983102120702995</v>
          </cell>
          <cell r="BZ82">
            <v>0</v>
          </cell>
          <cell r="CA82">
            <v>0</v>
          </cell>
          <cell r="CB82">
            <v>-13.54111</v>
          </cell>
          <cell r="CC82">
            <v>-54.988900724722228</v>
          </cell>
          <cell r="CD82">
            <v>-13.54111</v>
          </cell>
          <cell r="CE82">
            <v>-41.447790724722225</v>
          </cell>
          <cell r="CF82">
            <v>-306.08857563908884</v>
          </cell>
        </row>
        <row r="83">
          <cell r="AX83">
            <v>0</v>
          </cell>
          <cell r="BN83">
            <v>0</v>
          </cell>
          <cell r="BO83">
            <v>0</v>
          </cell>
        </row>
        <row r="84">
          <cell r="L84" t="e">
            <v>#REF!</v>
          </cell>
          <cell r="M84" t="e">
            <v>#REF!</v>
          </cell>
          <cell r="N84" t="e">
            <v>#REF!</v>
          </cell>
          <cell r="Q84">
            <v>1967.561798502649</v>
          </cell>
          <cell r="R84">
            <v>1601.3593586210206</v>
          </cell>
          <cell r="S84">
            <v>1700.632725426872</v>
          </cell>
          <cell r="T84">
            <v>1417.4514927429736</v>
          </cell>
          <cell r="U84">
            <v>1843.8241934066289</v>
          </cell>
          <cell r="V84">
            <v>1413.4552901216946</v>
          </cell>
          <cell r="W84">
            <v>1993.6851469276467</v>
          </cell>
          <cell r="X84">
            <v>1442.8363761355058</v>
          </cell>
          <cell r="Y84">
            <v>1619.0656806351003</v>
          </cell>
          <cell r="Z84">
            <v>2116.219692815831</v>
          </cell>
          <cell r="AA84">
            <v>19767.110563321941</v>
          </cell>
          <cell r="AB84" t="e">
            <v>#REF!</v>
          </cell>
          <cell r="AC84" t="e">
            <v>#REF!</v>
          </cell>
          <cell r="AD84" t="e">
            <v>#REF!</v>
          </cell>
          <cell r="AE84">
            <v>1302.3073577677512</v>
          </cell>
          <cell r="AF84">
            <v>1408.2547076321514</v>
          </cell>
          <cell r="AG84">
            <v>2257.467780242016</v>
          </cell>
          <cell r="AH84">
            <v>1602.550304772906</v>
          </cell>
          <cell r="AI84">
            <v>1586.9993259246439</v>
          </cell>
          <cell r="AJ84">
            <v>1424.4919971241065</v>
          </cell>
          <cell r="AK84">
            <v>1760.1468281597852</v>
          </cell>
          <cell r="AL84">
            <v>1385.4289587072624</v>
          </cell>
          <cell r="AM84">
            <v>1871.2085221322488</v>
          </cell>
          <cell r="AN84">
            <v>1450.6000278141439</v>
          </cell>
          <cell r="AO84">
            <v>1521.9814850443481</v>
          </cell>
          <cell r="AP84">
            <v>-10.981333217537895</v>
          </cell>
          <cell r="AQ84">
            <v>-48.561924196343853</v>
          </cell>
          <cell r="AR84">
            <v>-289.90598173936701</v>
          </cell>
          <cell r="AS84">
            <v>-1.1909461518853277</v>
          </cell>
          <cell r="AT84">
            <v>113.63339950222803</v>
          </cell>
          <cell r="AU84">
            <v>-7.0405043811329051</v>
          </cell>
          <cell r="AV84">
            <v>83.677365246843692</v>
          </cell>
          <cell r="AW84">
            <v>28.026331414432207</v>
          </cell>
          <cell r="AX84">
            <v>122.47662479539781</v>
          </cell>
          <cell r="AY84">
            <v>2651.0188079860209</v>
          </cell>
          <cell r="AZ84">
            <v>4618.5806064886692</v>
          </cell>
          <cell r="BA84">
            <v>6219.939965109691</v>
          </cell>
          <cell r="BB84">
            <v>7920.5726905365627</v>
          </cell>
          <cell r="BC84">
            <v>9338.0241832795364</v>
          </cell>
          <cell r="BD84">
            <v>11181.848376686165</v>
          </cell>
          <cell r="BE84">
            <v>12595.303666807862</v>
          </cell>
          <cell r="BF84">
            <v>14588.988813735506</v>
          </cell>
          <cell r="BG84">
            <v>16031.825189871011</v>
          </cell>
          <cell r="BH84">
            <v>2710.5620653999026</v>
          </cell>
          <cell r="BI84">
            <v>4968.0298456419187</v>
          </cell>
          <cell r="BJ84">
            <v>6570.5801504148239</v>
          </cell>
          <cell r="BK84">
            <v>8157.5794763394679</v>
          </cell>
          <cell r="BL84">
            <v>9582.0714734635749</v>
          </cell>
          <cell r="BM84">
            <v>11342.218301623359</v>
          </cell>
          <cell r="BN84">
            <v>12727.647260330621</v>
          </cell>
          <cell r="BO84">
            <v>14598.85578246287</v>
          </cell>
          <cell r="BP84">
            <v>16049.455810277013</v>
          </cell>
          <cell r="BQ84">
            <v>-59.543257413881875</v>
          </cell>
          <cell r="BR84">
            <v>-349.44923915324841</v>
          </cell>
          <cell r="BS84">
            <v>-350.64018530513346</v>
          </cell>
          <cell r="BT84">
            <v>-237.00678580290509</v>
          </cell>
          <cell r="BU84">
            <v>-244.04729018403773</v>
          </cell>
          <cell r="BV84">
            <v>-160.36992493719382</v>
          </cell>
          <cell r="BW84">
            <v>-132.34359352275897</v>
          </cell>
          <cell r="BX84">
            <v>-9.8669687273632007</v>
          </cell>
          <cell r="BY84">
            <v>-17.630620406001981</v>
          </cell>
          <cell r="BZ84" t="e">
            <v>#REF!</v>
          </cell>
          <cell r="CA84" t="e">
            <v>#REF!</v>
          </cell>
          <cell r="CB84" t="e">
            <v>#REF!</v>
          </cell>
          <cell r="CC84">
            <v>4618.5806064886692</v>
          </cell>
          <cell r="CD84" t="e">
            <v>#REF!</v>
          </cell>
          <cell r="CE84" t="e">
            <v>#REF!</v>
          </cell>
          <cell r="CF84" t="e">
            <v>#REF!</v>
          </cell>
        </row>
        <row r="85">
          <cell r="AX85">
            <v>0</v>
          </cell>
          <cell r="BN85">
            <v>0</v>
          </cell>
          <cell r="BO85">
            <v>0</v>
          </cell>
        </row>
        <row r="86">
          <cell r="L86" t="e">
            <v>#REF!</v>
          </cell>
          <cell r="M86" t="e">
            <v>#REF!</v>
          </cell>
          <cell r="N86" t="e">
            <v>#REF!</v>
          </cell>
          <cell r="Q86">
            <v>-850.17366658293872</v>
          </cell>
          <cell r="R86">
            <v>-463.2790313497519</v>
          </cell>
          <cell r="S86">
            <v>-520.89383297442691</v>
          </cell>
          <cell r="T86">
            <v>-41.811942938311745</v>
          </cell>
          <cell r="U86">
            <v>-345.06989518034618</v>
          </cell>
          <cell r="V86">
            <v>102.90889335637092</v>
          </cell>
          <cell r="W86">
            <v>-701.71409300909204</v>
          </cell>
          <cell r="X86">
            <v>-62.446592757542874</v>
          </cell>
          <cell r="Y86">
            <v>-527.29736573946957</v>
          </cell>
          <cell r="Z86">
            <v>-604.64285482753371</v>
          </cell>
          <cell r="AA86">
            <v>-4598.4097227644643</v>
          </cell>
          <cell r="AB86" t="e">
            <v>#REF!</v>
          </cell>
          <cell r="AC86" t="e">
            <v>#REF!</v>
          </cell>
          <cell r="AD86" t="e">
            <v>#REF!</v>
          </cell>
          <cell r="AE86">
            <v>-575.9715073753797</v>
          </cell>
          <cell r="AF86">
            <v>29.867994310949371</v>
          </cell>
          <cell r="AG86">
            <v>-1232.8574802420158</v>
          </cell>
          <cell r="AH86">
            <v>-383.28004872268616</v>
          </cell>
          <cell r="AI86">
            <v>-561.94133538391918</v>
          </cell>
          <cell r="AJ86">
            <v>-105.97947722535088</v>
          </cell>
          <cell r="AK86">
            <v>-373.29366455117605</v>
          </cell>
          <cell r="AL86">
            <v>-21.131312750924081</v>
          </cell>
          <cell r="AM86">
            <v>-723.42863081716143</v>
          </cell>
          <cell r="AN86">
            <v>-88.807746570460097</v>
          </cell>
          <cell r="AO86">
            <v>-549.80021158341378</v>
          </cell>
          <cell r="AP86">
            <v>27.439233281733436</v>
          </cell>
          <cell r="AQ86">
            <v>-65.325060978724139</v>
          </cell>
          <cell r="AR86">
            <v>382.68381365907703</v>
          </cell>
          <cell r="AS86">
            <v>-79.998982627065743</v>
          </cell>
          <cell r="AT86">
            <v>41.047502409492267</v>
          </cell>
          <cell r="AU86">
            <v>64.167534287039132</v>
          </cell>
          <cell r="AV86">
            <v>28.223769370829871</v>
          </cell>
          <cell r="AW86">
            <v>124.04020610729501</v>
          </cell>
          <cell r="AX86">
            <v>21.714537808069394</v>
          </cell>
          <cell r="AY86">
            <v>-593.82544533404121</v>
          </cell>
          <cell r="AZ86">
            <v>-1451.9646997743494</v>
          </cell>
          <cell r="BA86">
            <v>-1918.7683232754916</v>
          </cell>
          <cell r="BB86">
            <v>-2443.2050565290774</v>
          </cell>
          <cell r="BC86">
            <v>-2489.7588236420706</v>
          </cell>
          <cell r="BD86">
            <v>-2837.5506181821083</v>
          </cell>
          <cell r="BE86">
            <v>-2737.7540274483777</v>
          </cell>
          <cell r="BF86">
            <v>-3447.886715678058</v>
          </cell>
          <cell r="BG86">
            <v>-3510.3333084355982</v>
          </cell>
          <cell r="BH86">
            <v>-604.10238217326332</v>
          </cell>
          <cell r="BI86">
            <v>-1778.9609933064462</v>
          </cell>
          <cell r="BJ86">
            <v>-2162.2410420291312</v>
          </cell>
          <cell r="BK86">
            <v>-2724.1823774130503</v>
          </cell>
          <cell r="BL86">
            <v>-2830.1618546384016</v>
          </cell>
          <cell r="BM86">
            <v>-3203.4555191895774</v>
          </cell>
          <cell r="BN86">
            <v>-3224.5868319405026</v>
          </cell>
          <cell r="BO86">
            <v>-3948.015462757664</v>
          </cell>
          <cell r="BP86">
            <v>-4036.823209328124</v>
          </cell>
          <cell r="BQ86">
            <v>10.276936839222316</v>
          </cell>
          <cell r="BR86">
            <v>326.99629353209616</v>
          </cell>
          <cell r="BS86">
            <v>243.47271875364015</v>
          </cell>
          <cell r="BT86">
            <v>280.97732088397203</v>
          </cell>
          <cell r="BU86">
            <v>340.4030309963307</v>
          </cell>
          <cell r="BV86">
            <v>365.90490100747002</v>
          </cell>
          <cell r="BW86">
            <v>486.83280449212498</v>
          </cell>
          <cell r="BX86">
            <v>500.128747079606</v>
          </cell>
          <cell r="BY86">
            <v>526.48990089252584</v>
          </cell>
          <cell r="BZ86" t="e">
            <v>#REF!</v>
          </cell>
          <cell r="CA86" t="e">
            <v>#REF!</v>
          </cell>
          <cell r="CB86" t="e">
            <v>#REF!</v>
          </cell>
          <cell r="CC86">
            <v>-1451.9646997743494</v>
          </cell>
          <cell r="CD86" t="e">
            <v>#REF!</v>
          </cell>
          <cell r="CE86" t="e">
            <v>#REF!</v>
          </cell>
          <cell r="CF86" t="e">
            <v>#REF!</v>
          </cell>
        </row>
        <row r="87">
          <cell r="AX87">
            <v>0</v>
          </cell>
          <cell r="BN87">
            <v>0</v>
          </cell>
          <cell r="BO87">
            <v>0</v>
          </cell>
          <cell r="BP87">
            <v>0</v>
          </cell>
          <cell r="BW87">
            <v>0</v>
          </cell>
          <cell r="BX87">
            <v>0</v>
          </cell>
          <cell r="BY87">
            <v>0</v>
          </cell>
        </row>
        <row r="88">
          <cell r="L88">
            <v>147.05021974965689</v>
          </cell>
          <cell r="M88">
            <v>49.7</v>
          </cell>
          <cell r="N88">
            <v>196.75021974965688</v>
          </cell>
          <cell r="Q88">
            <v>40.036821937128892</v>
          </cell>
          <cell r="R88">
            <v>25.893005499405454</v>
          </cell>
          <cell r="S88">
            <v>5.5265848677800014</v>
          </cell>
          <cell r="T88">
            <v>1.5822323980600004</v>
          </cell>
          <cell r="U88">
            <v>4.3351867676299989</v>
          </cell>
          <cell r="V88">
            <v>31.716771812076669</v>
          </cell>
          <cell r="W88">
            <v>30.122478628093333</v>
          </cell>
          <cell r="X88">
            <v>5.2764389490909096</v>
          </cell>
          <cell r="Y88">
            <v>-1.8040880479999979</v>
          </cell>
          <cell r="Z88">
            <v>-2.3055015394444442</v>
          </cell>
          <cell r="AA88">
            <v>196.03832182802412</v>
          </cell>
          <cell r="AB88">
            <v>0.13664361298893576</v>
          </cell>
          <cell r="AC88">
            <v>4.6182777401568315E-2</v>
          </cell>
          <cell r="AD88">
            <v>0.18282639039050408</v>
          </cell>
          <cell r="AE88">
            <v>14.874000000000001</v>
          </cell>
          <cell r="AF88">
            <v>35.719349956987656</v>
          </cell>
          <cell r="AG88">
            <v>45.633769106525087</v>
          </cell>
          <cell r="AH88">
            <v>29.007659191067077</v>
          </cell>
          <cell r="AI88">
            <v>13.842499999999999</v>
          </cell>
          <cell r="AJ88">
            <v>18.993415301163697</v>
          </cell>
          <cell r="AK88">
            <v>10.192499999999999</v>
          </cell>
          <cell r="AL88">
            <v>45.589560843799987</v>
          </cell>
          <cell r="AM88">
            <v>42.212007933196098</v>
          </cell>
          <cell r="AN88">
            <v>32.700250820818169</v>
          </cell>
          <cell r="AO88">
            <v>14.309659701761369</v>
          </cell>
          <cell r="AP88">
            <v>-3.6613825587766673</v>
          </cell>
          <cell r="AQ88">
            <v>8.7264231579923432</v>
          </cell>
          <cell r="AR88">
            <v>-5.596947169396195</v>
          </cell>
          <cell r="AS88">
            <v>-3.1146536916616228</v>
          </cell>
          <cell r="AT88">
            <v>-8.3159151322199989</v>
          </cell>
          <cell r="AU88">
            <v>-17.411182903103697</v>
          </cell>
          <cell r="AV88">
            <v>-5.8573132323700001</v>
          </cell>
          <cell r="AW88">
            <v>-13.872789031723318</v>
          </cell>
          <cell r="AX88">
            <v>-12.089529305102765</v>
          </cell>
          <cell r="AY88">
            <v>55.658390556203337</v>
          </cell>
          <cell r="AZ88">
            <v>95.695212493332235</v>
          </cell>
          <cell r="BA88">
            <v>121.58821799273768</v>
          </cell>
          <cell r="BB88">
            <v>127.11480286051768</v>
          </cell>
          <cell r="BC88">
            <v>128.69703525857767</v>
          </cell>
          <cell r="BD88">
            <v>133.03222202620771</v>
          </cell>
          <cell r="BE88">
            <v>164.74899383828438</v>
          </cell>
          <cell r="BF88">
            <v>194.8714724663777</v>
          </cell>
          <cell r="BG88">
            <v>200.1479114154686</v>
          </cell>
          <cell r="BH88">
            <v>50.593349956987652</v>
          </cell>
          <cell r="BI88">
            <v>96.227119063512731</v>
          </cell>
          <cell r="BJ88">
            <v>125.23477825457981</v>
          </cell>
          <cell r="BK88">
            <v>139.07727825457982</v>
          </cell>
          <cell r="BL88">
            <v>158.07069355574353</v>
          </cell>
          <cell r="BM88">
            <v>168.26319355574353</v>
          </cell>
          <cell r="BN88">
            <v>213.85275439954353</v>
          </cell>
          <cell r="BO88">
            <v>256.06476233273963</v>
          </cell>
          <cell r="BP88">
            <v>288.76501315355779</v>
          </cell>
          <cell r="BQ88">
            <v>5.0650405992156795</v>
          </cell>
          <cell r="BR88">
            <v>-0.53190657018050835</v>
          </cell>
          <cell r="BS88">
            <v>-3.6465602618421329</v>
          </cell>
          <cell r="BT88">
            <v>-11.962475394062128</v>
          </cell>
          <cell r="BU88">
            <v>-29.373658297165818</v>
          </cell>
          <cell r="BV88">
            <v>-35.230971529535815</v>
          </cell>
          <cell r="BW88">
            <v>-49.103760561259151</v>
          </cell>
          <cell r="BX88">
            <v>-61.193289866361937</v>
          </cell>
          <cell r="BY88">
            <v>-88.61710173808919</v>
          </cell>
          <cell r="BZ88">
            <v>3.3572108000000012</v>
          </cell>
          <cell r="CA88">
            <v>28.847685874</v>
          </cell>
          <cell r="CB88">
            <v>25.258643499999998</v>
          </cell>
          <cell r="CC88">
            <v>95.695212493332235</v>
          </cell>
          <cell r="CD88">
            <v>57.463540174000002</v>
          </cell>
          <cell r="CE88">
            <v>38.231672319332233</v>
          </cell>
          <cell r="CF88">
            <v>66.532051808096853</v>
          </cell>
        </row>
        <row r="89">
          <cell r="E89" t="str">
            <v xml:space="preserve">Préstamos de Inversión </v>
          </cell>
          <cell r="L89">
            <v>92.8</v>
          </cell>
          <cell r="M89">
            <v>49.7</v>
          </cell>
          <cell r="N89">
            <v>142.5</v>
          </cell>
          <cell r="O89">
            <v>13.231018806666667</v>
          </cell>
          <cell r="P89">
            <v>15.8618564625</v>
          </cell>
          <cell r="Q89">
            <v>25.896025455555556</v>
          </cell>
          <cell r="R89">
            <v>8.0864389490909101</v>
          </cell>
          <cell r="S89">
            <v>6.8884119520000011</v>
          </cell>
          <cell r="T89">
            <v>6.3869984605555548</v>
          </cell>
          <cell r="U89">
            <v>4.7136275499999991</v>
          </cell>
          <cell r="V89">
            <v>2.4741502866666671</v>
          </cell>
          <cell r="W89">
            <v>3.0862021066666667</v>
          </cell>
          <cell r="X89">
            <v>5.2764389490909096</v>
          </cell>
          <cell r="Y89">
            <v>-1.8040880479999979</v>
          </cell>
          <cell r="Z89">
            <v>-2.3055015394444442</v>
          </cell>
          <cell r="AA89">
            <v>87.791579391348506</v>
          </cell>
          <cell r="AB89">
            <v>8.6232630641157729E-2</v>
          </cell>
          <cell r="AC89">
            <v>4.6182777401568315E-2</v>
          </cell>
          <cell r="AD89">
            <v>0.13241540804272606</v>
          </cell>
          <cell r="AE89">
            <v>12.74</v>
          </cell>
          <cell r="AF89">
            <v>1.456</v>
          </cell>
          <cell r="AG89">
            <v>23.63</v>
          </cell>
          <cell r="AH89">
            <v>2.81</v>
          </cell>
          <cell r="AI89">
            <v>8.692499999999999</v>
          </cell>
          <cell r="AJ89">
            <v>8.692499999999999</v>
          </cell>
          <cell r="AK89">
            <v>8.692499999999999</v>
          </cell>
          <cell r="AL89">
            <v>8.692499999999999</v>
          </cell>
          <cell r="AM89">
            <v>8.692499999999999</v>
          </cell>
          <cell r="AN89">
            <v>8.692499999999999</v>
          </cell>
          <cell r="AO89">
            <v>8.692499999999999</v>
          </cell>
          <cell r="AP89">
            <v>0.49101880666666631</v>
          </cell>
          <cell r="AQ89">
            <v>14.405856462500001</v>
          </cell>
          <cell r="AR89">
            <v>2.2660254555555568</v>
          </cell>
          <cell r="AS89">
            <v>5.2764389490909096</v>
          </cell>
          <cell r="AT89">
            <v>-1.8040880479999979</v>
          </cell>
          <cell r="AU89">
            <v>-2.3055015394444442</v>
          </cell>
          <cell r="AV89">
            <v>-3.9788724499999999</v>
          </cell>
          <cell r="AW89">
            <v>-6.2183497133333319</v>
          </cell>
          <cell r="AX89">
            <v>-5.6062978933333323</v>
          </cell>
          <cell r="AY89">
            <v>29.092875269166669</v>
          </cell>
          <cell r="AZ89">
            <v>54.988900724722228</v>
          </cell>
          <cell r="BA89">
            <v>63.07533967381314</v>
          </cell>
          <cell r="BB89">
            <v>69.963751625813146</v>
          </cell>
          <cell r="BC89">
            <v>76.350750086368706</v>
          </cell>
          <cell r="BD89">
            <v>81.064377636368704</v>
          </cell>
          <cell r="BE89">
            <v>83.538527923035375</v>
          </cell>
          <cell r="BF89">
            <v>86.624730029702036</v>
          </cell>
          <cell r="BG89">
            <v>91.901168978792953</v>
          </cell>
          <cell r="BH89">
            <v>14.196</v>
          </cell>
          <cell r="BI89">
            <v>37.826000000000001</v>
          </cell>
          <cell r="BJ89">
            <v>40.636000000000003</v>
          </cell>
          <cell r="BK89">
            <v>49.328500000000005</v>
          </cell>
          <cell r="BL89">
            <v>58.021000000000001</v>
          </cell>
          <cell r="BM89">
            <v>66.713499999999996</v>
          </cell>
          <cell r="BN89">
            <v>75.405999999999992</v>
          </cell>
          <cell r="BO89">
            <v>84.098499999999987</v>
          </cell>
          <cell r="BP89">
            <v>92.790999999999983</v>
          </cell>
          <cell r="BQ89">
            <v>14.896875269166669</v>
          </cell>
          <cell r="BR89">
            <v>17.162900724722228</v>
          </cell>
          <cell r="BS89">
            <v>22.439339673813137</v>
          </cell>
          <cell r="BT89">
            <v>20.63525162581314</v>
          </cell>
          <cell r="BU89">
            <v>18.329750086368705</v>
          </cell>
          <cell r="BV89">
            <v>14.350877636368708</v>
          </cell>
          <cell r="BW89">
            <v>8.1325279230353829</v>
          </cell>
          <cell r="BX89">
            <v>2.5262300297020488</v>
          </cell>
          <cell r="BY89">
            <v>-0.88983102120702995</v>
          </cell>
          <cell r="BZ89">
            <v>6.9509888000000011</v>
          </cell>
          <cell r="CA89">
            <v>0.80289280000000007</v>
          </cell>
          <cell r="CB89">
            <v>13.54111</v>
          </cell>
          <cell r="CC89">
            <v>54.988900724722228</v>
          </cell>
          <cell r="CD89">
            <v>21.294991600000003</v>
          </cell>
          <cell r="CE89">
            <v>33.693909124722225</v>
          </cell>
          <cell r="CF89">
            <v>158.22457109925426</v>
          </cell>
        </row>
        <row r="90">
          <cell r="E90" t="str">
            <v>Préstamo por Venta de Epsa</v>
          </cell>
          <cell r="N90">
            <v>0</v>
          </cell>
          <cell r="AA90">
            <v>0</v>
          </cell>
          <cell r="AB90" t="str">
            <v xml:space="preserve"> </v>
          </cell>
          <cell r="AC90" t="str">
            <v xml:space="preserve"> </v>
          </cell>
          <cell r="AD90" t="str">
            <v xml:space="preserve"> </v>
          </cell>
          <cell r="AP90">
            <v>0</v>
          </cell>
          <cell r="AQ90">
            <v>0</v>
          </cell>
          <cell r="AR90">
            <v>0</v>
          </cell>
          <cell r="AS90">
            <v>0</v>
          </cell>
          <cell r="AT90">
            <v>0</v>
          </cell>
          <cell r="AU90">
            <v>0</v>
          </cell>
          <cell r="AV90">
            <v>0</v>
          </cell>
          <cell r="AW90">
            <v>0</v>
          </cell>
          <cell r="AX90">
            <v>0</v>
          </cell>
          <cell r="AY90">
            <v>0</v>
          </cell>
          <cell r="AZ90">
            <v>0</v>
          </cell>
          <cell r="BA90">
            <v>0</v>
          </cell>
          <cell r="BB90">
            <v>0</v>
          </cell>
          <cell r="BC90">
            <v>0</v>
          </cell>
          <cell r="BD90">
            <v>0</v>
          </cell>
          <cell r="BE90">
            <v>0</v>
          </cell>
          <cell r="BF90">
            <v>0</v>
          </cell>
          <cell r="BG90">
            <v>0</v>
          </cell>
          <cell r="BH90">
            <v>0</v>
          </cell>
          <cell r="BI90">
            <v>0</v>
          </cell>
          <cell r="BJ90">
            <v>0</v>
          </cell>
          <cell r="BK90">
            <v>0</v>
          </cell>
          <cell r="BL90">
            <v>0</v>
          </cell>
          <cell r="BM90">
            <v>0</v>
          </cell>
          <cell r="BN90">
            <v>0</v>
          </cell>
          <cell r="BO90">
            <v>0</v>
          </cell>
          <cell r="BP90">
            <v>0</v>
          </cell>
          <cell r="BQ90">
            <v>0</v>
          </cell>
          <cell r="BR90">
            <v>0</v>
          </cell>
          <cell r="BS90">
            <v>0</v>
          </cell>
          <cell r="BT90">
            <v>0</v>
          </cell>
          <cell r="BU90">
            <v>0</v>
          </cell>
          <cell r="BV90">
            <v>0</v>
          </cell>
          <cell r="BW90">
            <v>0</v>
          </cell>
          <cell r="BX90">
            <v>0</v>
          </cell>
          <cell r="BY90">
            <v>0</v>
          </cell>
          <cell r="BZ90">
            <v>0</v>
          </cell>
          <cell r="CA90">
            <v>0</v>
          </cell>
          <cell r="CB90">
            <v>0</v>
          </cell>
          <cell r="CC90">
            <v>0</v>
          </cell>
          <cell r="CD90">
            <v>0</v>
          </cell>
          <cell r="CE90">
            <v>0</v>
          </cell>
          <cell r="CF90" t="str">
            <v xml:space="preserve">n.a. </v>
          </cell>
        </row>
        <row r="91">
          <cell r="E91" t="str">
            <v>Préstamo CEDE</v>
          </cell>
          <cell r="L91">
            <v>164.96341974965685</v>
          </cell>
          <cell r="N91">
            <v>164.96341974965685</v>
          </cell>
          <cell r="O91">
            <v>1.4687005666666669E-2</v>
          </cell>
          <cell r="P91">
            <v>29.116483568500001</v>
          </cell>
          <cell r="Q91">
            <v>16.267671668333335</v>
          </cell>
          <cell r="R91">
            <v>18.511720713454544</v>
          </cell>
          <cell r="S91">
            <v>0</v>
          </cell>
          <cell r="T91">
            <v>4.875120232944445</v>
          </cell>
          <cell r="U91">
            <v>0</v>
          </cell>
          <cell r="V91">
            <v>29.481852691500002</v>
          </cell>
          <cell r="W91">
            <v>27.041020524666667</v>
          </cell>
          <cell r="X91">
            <v>0</v>
          </cell>
          <cell r="Y91">
            <v>0</v>
          </cell>
          <cell r="Z91">
            <v>0</v>
          </cell>
          <cell r="AA91">
            <v>125.30855640506564</v>
          </cell>
          <cell r="AB91">
            <v>0.15328911254929334</v>
          </cell>
          <cell r="AC91" t="str">
            <v xml:space="preserve"> </v>
          </cell>
          <cell r="AD91">
            <v>0.15328911254929334</v>
          </cell>
          <cell r="AE91">
            <v>0</v>
          </cell>
          <cell r="AF91">
            <v>33.588349956987656</v>
          </cell>
          <cell r="AG91">
            <v>19.208969106525082</v>
          </cell>
          <cell r="AH91">
            <v>19.04765919106708</v>
          </cell>
          <cell r="AI91">
            <v>0</v>
          </cell>
          <cell r="AJ91">
            <v>5.6009153011636998</v>
          </cell>
          <cell r="AK91">
            <v>0</v>
          </cell>
          <cell r="AL91">
            <v>34.597060843799994</v>
          </cell>
          <cell r="AM91">
            <v>28.719507933196102</v>
          </cell>
          <cell r="AN91">
            <v>21.637750820818169</v>
          </cell>
          <cell r="AO91">
            <v>3.7271597017613702</v>
          </cell>
          <cell r="AP91">
            <v>1.4687005666666669E-2</v>
          </cell>
          <cell r="AQ91">
            <v>-4.4718663884876548</v>
          </cell>
          <cell r="AR91">
            <v>-2.9412974381917465</v>
          </cell>
          <cell r="AS91">
            <v>-0.53593847761253599</v>
          </cell>
          <cell r="AT91">
            <v>0</v>
          </cell>
          <cell r="AU91">
            <v>-0.72579506821925488</v>
          </cell>
          <cell r="AV91">
            <v>0</v>
          </cell>
          <cell r="AW91">
            <v>-5.1152081522999922</v>
          </cell>
          <cell r="AX91">
            <v>-1.6784874085294348</v>
          </cell>
          <cell r="AY91">
            <v>29.131170574166667</v>
          </cell>
          <cell r="AZ91">
            <v>45.398842242500002</v>
          </cell>
          <cell r="BA91">
            <v>63.910562955954546</v>
          </cell>
          <cell r="BB91">
            <v>63.910562955954546</v>
          </cell>
          <cell r="BC91">
            <v>68.785683188898986</v>
          </cell>
          <cell r="BD91">
            <v>68.785683188898986</v>
          </cell>
          <cell r="BE91">
            <v>98.267535880398981</v>
          </cell>
          <cell r="BF91">
            <v>125.30855640506564</v>
          </cell>
          <cell r="BG91">
            <v>125.30855640506564</v>
          </cell>
          <cell r="BH91">
            <v>33.588349956987656</v>
          </cell>
          <cell r="BI91">
            <v>52.797319063512738</v>
          </cell>
          <cell r="BJ91">
            <v>71.844978254579814</v>
          </cell>
          <cell r="BK91">
            <v>71.844978254579814</v>
          </cell>
          <cell r="BL91">
            <v>77.44589355574351</v>
          </cell>
          <cell r="BM91">
            <v>77.44589355574351</v>
          </cell>
          <cell r="BN91">
            <v>112.0429543995435</v>
          </cell>
          <cell r="BO91">
            <v>140.7624623327396</v>
          </cell>
          <cell r="BP91">
            <v>162.40021315355779</v>
          </cell>
          <cell r="BQ91">
            <v>-4.4571793828209891</v>
          </cell>
          <cell r="BR91">
            <v>-7.3984768210127356</v>
          </cell>
          <cell r="BS91">
            <v>-7.9344152986252681</v>
          </cell>
          <cell r="BT91">
            <v>-7.9344152986252681</v>
          </cell>
          <cell r="BU91">
            <v>-8.6602103668445238</v>
          </cell>
          <cell r="BV91">
            <v>-8.6602103668445238</v>
          </cell>
          <cell r="BW91">
            <v>-13.775418519144523</v>
          </cell>
          <cell r="BX91">
            <v>-15.453905927673958</v>
          </cell>
          <cell r="BY91">
            <v>-37.091656748492142</v>
          </cell>
          <cell r="BZ91">
            <v>0</v>
          </cell>
          <cell r="CA91">
            <v>29.570398060000002</v>
          </cell>
          <cell r="CB91">
            <v>17.4681155</v>
          </cell>
          <cell r="CC91">
            <v>45.398842242500002</v>
          </cell>
          <cell r="CD91">
            <v>47.038513559999998</v>
          </cell>
          <cell r="CE91">
            <v>-1.639671317499996</v>
          </cell>
          <cell r="CF91">
            <v>-3.4858059777091221</v>
          </cell>
        </row>
        <row r="92">
          <cell r="E92" t="str">
            <v>Menos Recuperación de Cartera</v>
          </cell>
          <cell r="L92">
            <v>-110.71319999999999</v>
          </cell>
          <cell r="N92">
            <v>-110.71319999999999</v>
          </cell>
          <cell r="O92">
            <v>-2.0330883711100003</v>
          </cell>
          <cell r="P92">
            <v>-0.53256691602000006</v>
          </cell>
          <cell r="Q92">
            <v>-2.12687518676</v>
          </cell>
          <cell r="R92">
            <v>-0.70515416314000012</v>
          </cell>
          <cell r="S92">
            <v>-1.36182708422</v>
          </cell>
          <cell r="T92">
            <v>-9.6798862954399993</v>
          </cell>
          <cell r="U92">
            <v>-0.37844078237000001</v>
          </cell>
          <cell r="V92">
            <v>-0.23923116609000003</v>
          </cell>
          <cell r="W92">
            <v>-4.7440032400000009E-3</v>
          </cell>
          <cell r="X92">
            <v>0</v>
          </cell>
          <cell r="Y92">
            <v>0</v>
          </cell>
          <cell r="Z92">
            <v>0</v>
          </cell>
          <cell r="AA92">
            <v>-17.061813968389998</v>
          </cell>
          <cell r="AB92">
            <v>-0.10287813020151532</v>
          </cell>
          <cell r="AC92" t="str">
            <v xml:space="preserve"> </v>
          </cell>
          <cell r="AD92">
            <v>-0.10287813020151532</v>
          </cell>
          <cell r="AE92">
            <v>2.1339999999999999</v>
          </cell>
          <cell r="AF92">
            <v>0.67500000000000004</v>
          </cell>
          <cell r="AG92">
            <v>2.7948</v>
          </cell>
          <cell r="AH92">
            <v>7.15</v>
          </cell>
          <cell r="AI92">
            <v>5.15</v>
          </cell>
          <cell r="AJ92">
            <v>4.7</v>
          </cell>
          <cell r="AK92">
            <v>1.5</v>
          </cell>
          <cell r="AL92">
            <v>2.2999999999999998</v>
          </cell>
          <cell r="AM92">
            <v>4.8</v>
          </cell>
          <cell r="AN92">
            <v>2.37</v>
          </cell>
          <cell r="AO92">
            <v>1.89</v>
          </cell>
          <cell r="AP92">
            <v>-4.1670883711100002</v>
          </cell>
          <cell r="AQ92">
            <v>-1.2075669160200002</v>
          </cell>
          <cell r="AR92">
            <v>-4.9216751867599999</v>
          </cell>
          <cell r="AS92">
            <v>-7.8551541631400008</v>
          </cell>
          <cell r="AT92">
            <v>-6.5118270842200001</v>
          </cell>
          <cell r="AU92">
            <v>-14.379886295439999</v>
          </cell>
          <cell r="AV92">
            <v>-1.87844078237</v>
          </cell>
          <cell r="AW92">
            <v>-2.53923116609</v>
          </cell>
          <cell r="AX92">
            <v>-4.8047440032399997</v>
          </cell>
          <cell r="AY92">
            <v>-2.5656552871300002</v>
          </cell>
          <cell r="AZ92">
            <v>-4.6925304738900007</v>
          </cell>
          <cell r="BA92">
            <v>-5.3976846370300011</v>
          </cell>
          <cell r="BB92">
            <v>-6.7595117212500009</v>
          </cell>
          <cell r="BC92">
            <v>-16.439398016689999</v>
          </cell>
          <cell r="BD92">
            <v>-16.817838799059999</v>
          </cell>
          <cell r="BE92">
            <v>-17.057069965149999</v>
          </cell>
          <cell r="BF92">
            <v>-17.061813968389998</v>
          </cell>
          <cell r="BG92">
            <v>-17.061813968389998</v>
          </cell>
          <cell r="BH92">
            <v>2.8090000000000002</v>
          </cell>
          <cell r="BI92">
            <v>5.6037999999999997</v>
          </cell>
          <cell r="BJ92">
            <v>12.7538</v>
          </cell>
          <cell r="BK92">
            <v>17.9038</v>
          </cell>
          <cell r="BL92">
            <v>22.6038</v>
          </cell>
          <cell r="BM92">
            <v>24.1038</v>
          </cell>
          <cell r="BN92">
            <v>26.4038</v>
          </cell>
          <cell r="BO92">
            <v>31.203800000000001</v>
          </cell>
          <cell r="BP92">
            <v>33.573799999999999</v>
          </cell>
          <cell r="BQ92">
            <v>-5.3746552871300004</v>
          </cell>
          <cell r="BR92">
            <v>-10.29633047389</v>
          </cell>
          <cell r="BS92">
            <v>-18.151484637030002</v>
          </cell>
          <cell r="BT92">
            <v>-24.66331172125</v>
          </cell>
          <cell r="BU92">
            <v>-39.043198016689999</v>
          </cell>
          <cell r="BV92">
            <v>-40.921638799059998</v>
          </cell>
          <cell r="BW92">
            <v>-43.460869965149996</v>
          </cell>
          <cell r="BX92">
            <v>-48.265613968389999</v>
          </cell>
          <cell r="BY92">
            <v>-50.635613968389997</v>
          </cell>
          <cell r="BZ92">
            <v>-3.5937779999999999</v>
          </cell>
          <cell r="CA92">
            <v>-1.5256049859999998</v>
          </cell>
          <cell r="CB92">
            <v>-5.7505820000000005</v>
          </cell>
          <cell r="CC92">
            <v>-4.6925304738900007</v>
          </cell>
          <cell r="CD92">
            <v>-10.869964985999999</v>
          </cell>
          <cell r="CE92">
            <v>6.1774345121099987</v>
          </cell>
          <cell r="CF92">
            <v>-56.83030736590451</v>
          </cell>
        </row>
        <row r="93">
          <cell r="AX93">
            <v>0</v>
          </cell>
          <cell r="BN93">
            <v>0</v>
          </cell>
          <cell r="BO93">
            <v>0</v>
          </cell>
        </row>
        <row r="94">
          <cell r="L94" t="e">
            <v>#REF!</v>
          </cell>
          <cell r="M94" t="e">
            <v>#REF!</v>
          </cell>
          <cell r="N94" t="e">
            <v>#REF!</v>
          </cell>
          <cell r="Q94">
            <v>-890.21048852006766</v>
          </cell>
          <cell r="R94">
            <v>-489.17203684915734</v>
          </cell>
          <cell r="S94">
            <v>-526.42041784220692</v>
          </cell>
          <cell r="T94">
            <v>-43.394175336371745</v>
          </cell>
          <cell r="U94">
            <v>-349.40508194797616</v>
          </cell>
          <cell r="V94">
            <v>71.192121544294253</v>
          </cell>
          <cell r="W94">
            <v>-731.83657163718533</v>
          </cell>
          <cell r="X94">
            <v>-67.723031706633776</v>
          </cell>
          <cell r="Y94">
            <v>-525.49327769146953</v>
          </cell>
          <cell r="Z94">
            <v>-602.33735328808928</v>
          </cell>
          <cell r="AA94">
            <v>-4794.4480445924883</v>
          </cell>
          <cell r="AB94" t="e">
            <v>#REF!</v>
          </cell>
          <cell r="AC94" t="e">
            <v>#REF!</v>
          </cell>
          <cell r="AD94" t="e">
            <v>#REF!</v>
          </cell>
          <cell r="AE94">
            <v>-590.84550737537973</v>
          </cell>
          <cell r="AF94">
            <v>-5.8513556460382858</v>
          </cell>
          <cell r="AG94">
            <v>-1278.4912493485408</v>
          </cell>
          <cell r="AH94">
            <v>-412.28770791375325</v>
          </cell>
          <cell r="AI94">
            <v>-575.78383538391915</v>
          </cell>
          <cell r="AJ94">
            <v>-124.97289252651457</v>
          </cell>
          <cell r="AK94">
            <v>-383.48616455117605</v>
          </cell>
          <cell r="AL94">
            <v>-66.720873594724068</v>
          </cell>
          <cell r="AM94">
            <v>-765.64063875035754</v>
          </cell>
          <cell r="AN94">
            <v>-121.50799739127827</v>
          </cell>
          <cell r="AO94">
            <v>-564.10987128517513</v>
          </cell>
          <cell r="AP94">
            <v>31.100615840510159</v>
          </cell>
          <cell r="AQ94">
            <v>-74.051484136716482</v>
          </cell>
          <cell r="AR94">
            <v>388.28076082847315</v>
          </cell>
          <cell r="AS94">
            <v>-76.884328935404085</v>
          </cell>
          <cell r="AT94">
            <v>49.363417541712238</v>
          </cell>
          <cell r="AU94">
            <v>81.578717190142825</v>
          </cell>
          <cell r="AV94">
            <v>34.081082603199889</v>
          </cell>
          <cell r="AW94">
            <v>137.91299513901834</v>
          </cell>
          <cell r="AX94">
            <v>33.804067113172209</v>
          </cell>
          <cell r="AY94">
            <v>-649.48383589024456</v>
          </cell>
          <cell r="AZ94">
            <v>-1547.6599122676816</v>
          </cell>
          <cell r="BA94">
            <v>-2040.3565412682294</v>
          </cell>
          <cell r="BB94">
            <v>-2570.319859389595</v>
          </cell>
          <cell r="BC94">
            <v>-2618.4558589006483</v>
          </cell>
          <cell r="BD94">
            <v>-2970.5828402083162</v>
          </cell>
          <cell r="BE94">
            <v>-2902.5030212866623</v>
          </cell>
          <cell r="BF94">
            <v>-3642.7581881444357</v>
          </cell>
          <cell r="BG94">
            <v>-3710.4812198510667</v>
          </cell>
          <cell r="BH94">
            <v>-654.69573213025092</v>
          </cell>
          <cell r="BI94">
            <v>-1875.1881123699588</v>
          </cell>
          <cell r="BJ94">
            <v>-2287.4758202837111</v>
          </cell>
          <cell r="BK94">
            <v>-2863.2596556676299</v>
          </cell>
          <cell r="BL94">
            <v>-2988.2325481941452</v>
          </cell>
          <cell r="BM94">
            <v>-3371.7187127453208</v>
          </cell>
          <cell r="BN94">
            <v>-3438.4395863400459</v>
          </cell>
          <cell r="BO94">
            <v>-4204.0802250904035</v>
          </cell>
          <cell r="BP94">
            <v>-4325.5882224816814</v>
          </cell>
          <cell r="BQ94">
            <v>5.2118962400066362</v>
          </cell>
          <cell r="BR94">
            <v>327.52820010227668</v>
          </cell>
          <cell r="BS94">
            <v>247.11927901548228</v>
          </cell>
          <cell r="BT94">
            <v>292.93979627803418</v>
          </cell>
          <cell r="BU94">
            <v>369.77668929349653</v>
          </cell>
          <cell r="BV94">
            <v>401.13587253700581</v>
          </cell>
          <cell r="BW94">
            <v>535.93656505338367</v>
          </cell>
          <cell r="BX94">
            <v>561.32203694596774</v>
          </cell>
          <cell r="BY94">
            <v>615.10700263061472</v>
          </cell>
          <cell r="BZ94" t="e">
            <v>#REF!</v>
          </cell>
          <cell r="CA94" t="e">
            <v>#REF!</v>
          </cell>
          <cell r="CB94" t="e">
            <v>#REF!</v>
          </cell>
          <cell r="CC94">
            <v>-1547.6599122676816</v>
          </cell>
          <cell r="CD94" t="e">
            <v>#REF!</v>
          </cell>
          <cell r="CE94" t="e">
            <v>#REF!</v>
          </cell>
          <cell r="CF94" t="e">
            <v>#REF!</v>
          </cell>
        </row>
        <row r="95">
          <cell r="AX95">
            <v>0</v>
          </cell>
          <cell r="BN95">
            <v>0</v>
          </cell>
          <cell r="BO95">
            <v>0</v>
          </cell>
        </row>
        <row r="96">
          <cell r="L96" t="e">
            <v>#REF!</v>
          </cell>
          <cell r="M96" t="e">
            <v>#REF!</v>
          </cell>
          <cell r="N96" t="e">
            <v>#REF!</v>
          </cell>
          <cell r="Q96">
            <v>890.21048852006766</v>
          </cell>
          <cell r="R96">
            <v>489.17203684915734</v>
          </cell>
          <cell r="S96">
            <v>526.42041784220692</v>
          </cell>
          <cell r="T96">
            <v>43.394175336371745</v>
          </cell>
          <cell r="U96">
            <v>349.40508194797616</v>
          </cell>
          <cell r="V96">
            <v>-71.192121544294253</v>
          </cell>
          <cell r="W96">
            <v>731.83657163718533</v>
          </cell>
          <cell r="X96">
            <v>67.723031706633776</v>
          </cell>
          <cell r="Y96">
            <v>525.49327769146953</v>
          </cell>
          <cell r="Z96">
            <v>602.33735328808928</v>
          </cell>
          <cell r="AA96">
            <v>4794.4480445924883</v>
          </cell>
          <cell r="AB96" t="e">
            <v>#REF!</v>
          </cell>
          <cell r="AC96" t="e">
            <v>#REF!</v>
          </cell>
          <cell r="AD96" t="e">
            <v>#REF!</v>
          </cell>
          <cell r="AE96">
            <v>590.84550737537973</v>
          </cell>
          <cell r="AF96">
            <v>5.8513556460382858</v>
          </cell>
          <cell r="AG96">
            <v>1278.4912493485408</v>
          </cell>
          <cell r="AH96">
            <v>412.28770791375325</v>
          </cell>
          <cell r="AI96">
            <v>575.78383538391915</v>
          </cell>
          <cell r="AJ96">
            <v>124.97289252651457</v>
          </cell>
          <cell r="AK96">
            <v>383.48616455117605</v>
          </cell>
          <cell r="AL96">
            <v>66.720873594724068</v>
          </cell>
          <cell r="AM96">
            <v>765.64063875035754</v>
          </cell>
          <cell r="AN96">
            <v>121.50799739127827</v>
          </cell>
          <cell r="AO96">
            <v>564.10987128517513</v>
          </cell>
          <cell r="AP96">
            <v>-31.100615840510159</v>
          </cell>
          <cell r="AQ96">
            <v>74.051484136716482</v>
          </cell>
          <cell r="AR96">
            <v>-388.28076082847315</v>
          </cell>
          <cell r="AS96">
            <v>76.884328935404085</v>
          </cell>
          <cell r="AT96">
            <v>-49.363417541712238</v>
          </cell>
          <cell r="AU96">
            <v>-81.578717190142825</v>
          </cell>
          <cell r="AV96">
            <v>-34.081082603199889</v>
          </cell>
          <cell r="AW96">
            <v>-137.91299513901834</v>
          </cell>
          <cell r="AX96">
            <v>-33.804067113172209</v>
          </cell>
          <cell r="AY96">
            <v>649.48383589024456</v>
          </cell>
          <cell r="AZ96">
            <v>1547.6599122676816</v>
          </cell>
          <cell r="BA96">
            <v>2040.3565412682294</v>
          </cell>
          <cell r="BB96">
            <v>2570.319859389595</v>
          </cell>
          <cell r="BC96">
            <v>2618.4558589006483</v>
          </cell>
          <cell r="BD96">
            <v>2970.5828402083162</v>
          </cell>
          <cell r="BE96">
            <v>2902.5030212866623</v>
          </cell>
          <cell r="BF96">
            <v>3642.7581881444357</v>
          </cell>
          <cell r="BG96">
            <v>3710.4812198510667</v>
          </cell>
          <cell r="BH96">
            <v>654.69573213025092</v>
          </cell>
          <cell r="BI96">
            <v>1875.1881123699588</v>
          </cell>
          <cell r="BJ96">
            <v>2287.4758202837111</v>
          </cell>
          <cell r="BK96">
            <v>2863.2596556676299</v>
          </cell>
          <cell r="BL96">
            <v>2988.2325481941452</v>
          </cell>
          <cell r="BM96">
            <v>3371.7187127453208</v>
          </cell>
          <cell r="BN96">
            <v>3438.4395863400459</v>
          </cell>
          <cell r="BO96">
            <v>4204.0802250904035</v>
          </cell>
          <cell r="BP96">
            <v>4325.5882224816814</v>
          </cell>
          <cell r="BQ96">
            <v>-5.2118962400066362</v>
          </cell>
          <cell r="BR96">
            <v>-327.52820010227668</v>
          </cell>
          <cell r="BS96">
            <v>-247.11927901548228</v>
          </cell>
          <cell r="BT96">
            <v>-292.93979627803418</v>
          </cell>
          <cell r="BU96">
            <v>-369.77668929349653</v>
          </cell>
          <cell r="BV96">
            <v>-401.13587253700581</v>
          </cell>
          <cell r="BW96">
            <v>-535.93656505338367</v>
          </cell>
          <cell r="BX96">
            <v>-561.32203694596774</v>
          </cell>
          <cell r="BY96">
            <v>-615.10700263061472</v>
          </cell>
          <cell r="BZ96" t="e">
            <v>#REF!</v>
          </cell>
          <cell r="CA96" t="e">
            <v>#REF!</v>
          </cell>
          <cell r="CB96" t="e">
            <v>#REF!</v>
          </cell>
          <cell r="CC96">
            <v>1547.6599122676816</v>
          </cell>
          <cell r="CD96" t="e">
            <v>#REF!</v>
          </cell>
          <cell r="CE96" t="e">
            <v>#REF!</v>
          </cell>
          <cell r="CF96" t="e">
            <v>#REF!</v>
          </cell>
        </row>
        <row r="97">
          <cell r="AX97">
            <v>0</v>
          </cell>
          <cell r="BN97">
            <v>0</v>
          </cell>
          <cell r="BO97">
            <v>0</v>
          </cell>
        </row>
        <row r="98">
          <cell r="L98">
            <v>639.05421527048111</v>
          </cell>
          <cell r="M98">
            <v>335.92549594676302</v>
          </cell>
          <cell r="N98">
            <v>974.97971121724413</v>
          </cell>
          <cell r="Q98">
            <v>2.9894620952923319</v>
          </cell>
          <cell r="R98">
            <v>-164.77816799706926</v>
          </cell>
          <cell r="S98">
            <v>-295.41200307049195</v>
          </cell>
          <cell r="T98">
            <v>1.1693489214799122</v>
          </cell>
          <cell r="U98">
            <v>-10.156778040254203</v>
          </cell>
          <cell r="V98">
            <v>2.7434353768728386</v>
          </cell>
          <cell r="W98">
            <v>-93.031746413190135</v>
          </cell>
          <cell r="X98">
            <v>43.998957597113261</v>
          </cell>
          <cell r="Y98">
            <v>24.711978947638865</v>
          </cell>
          <cell r="Z98">
            <v>189.83435812515449</v>
          </cell>
          <cell r="AA98">
            <v>759.39219859510604</v>
          </cell>
          <cell r="AB98">
            <v>0.59382894509799888</v>
          </cell>
          <cell r="AC98">
            <v>0.31215236222979464</v>
          </cell>
          <cell r="AD98">
            <v>0.90598130732779358</v>
          </cell>
          <cell r="AE98">
            <v>34.883341659996759</v>
          </cell>
          <cell r="AF98">
            <v>828.78595952418698</v>
          </cell>
          <cell r="AG98">
            <v>36.778636096465263</v>
          </cell>
          <cell r="AH98">
            <v>-103.89689032556608</v>
          </cell>
          <cell r="AI98">
            <v>-242.52994766108284</v>
          </cell>
          <cell r="AJ98">
            <v>52.087356112903294</v>
          </cell>
          <cell r="AK98">
            <v>40.920096609244311</v>
          </cell>
          <cell r="AL98">
            <v>41.739180194382115</v>
          </cell>
          <cell r="AM98">
            <v>-72.382533511861823</v>
          </cell>
          <cell r="AN98">
            <v>-29.276127941215918</v>
          </cell>
          <cell r="AO98">
            <v>91.586691720826991</v>
          </cell>
          <cell r="AP98">
            <v>-20.444387593865255</v>
          </cell>
          <cell r="AQ98">
            <v>214.09843946224112</v>
          </cell>
          <cell r="AR98">
            <v>-33.789174001172931</v>
          </cell>
          <cell r="AS98">
            <v>-60.881277671503184</v>
          </cell>
          <cell r="AT98">
            <v>-52.882055409409105</v>
          </cell>
          <cell r="AU98">
            <v>-50.918007191423385</v>
          </cell>
          <cell r="AV98">
            <v>-51.076874649498514</v>
          </cell>
          <cell r="AW98">
            <v>-38.995744817509276</v>
          </cell>
          <cell r="AX98">
            <v>-20.649212901328312</v>
          </cell>
          <cell r="AY98">
            <v>1057.3233530525597</v>
          </cell>
          <cell r="AZ98">
            <v>1060.3128151478522</v>
          </cell>
          <cell r="BA98">
            <v>895.53464715078269</v>
          </cell>
          <cell r="BB98">
            <v>600.12264408029068</v>
          </cell>
          <cell r="BC98">
            <v>601.29199300177049</v>
          </cell>
          <cell r="BD98">
            <v>591.13521496151657</v>
          </cell>
          <cell r="BE98">
            <v>593.87865033838943</v>
          </cell>
          <cell r="BF98">
            <v>500.84690392519929</v>
          </cell>
          <cell r="BG98">
            <v>544.84586152231236</v>
          </cell>
          <cell r="BH98">
            <v>863.66930118418372</v>
          </cell>
          <cell r="BI98">
            <v>900.44793728064883</v>
          </cell>
          <cell r="BJ98">
            <v>796.55104695508282</v>
          </cell>
          <cell r="BK98">
            <v>554.0210992939999</v>
          </cell>
          <cell r="BL98">
            <v>606.10845540690343</v>
          </cell>
          <cell r="BM98">
            <v>647.02855201614761</v>
          </cell>
          <cell r="BN98">
            <v>688.76773221052974</v>
          </cell>
          <cell r="BO98">
            <v>616.38519869866786</v>
          </cell>
          <cell r="BP98">
            <v>587.10907075745195</v>
          </cell>
          <cell r="BQ98">
            <v>193.65405186837592</v>
          </cell>
          <cell r="BR98">
            <v>159.86487786720298</v>
          </cell>
          <cell r="BS98">
            <v>98.983600195699808</v>
          </cell>
          <cell r="BT98">
            <v>46.101544786290731</v>
          </cell>
          <cell r="BU98">
            <v>-4.8164624051326967</v>
          </cell>
          <cell r="BV98">
            <v>-55.893337054631075</v>
          </cell>
          <cell r="BW98">
            <v>-94.889081872140309</v>
          </cell>
          <cell r="BX98">
            <v>-115.53829477346858</v>
          </cell>
          <cell r="BY98">
            <v>-42.263209235139584</v>
          </cell>
          <cell r="BZ98">
            <v>1.4981328000000005</v>
          </cell>
          <cell r="CA98">
            <v>366.78625418000001</v>
          </cell>
          <cell r="CB98">
            <v>263.98059999999998</v>
          </cell>
          <cell r="CC98">
            <v>1060.3128151478522</v>
          </cell>
          <cell r="CD98">
            <v>632.26498698</v>
          </cell>
          <cell r="CE98">
            <v>428.04782816785223</v>
          </cell>
          <cell r="CF98">
            <v>67.700700969132171</v>
          </cell>
        </row>
        <row r="99">
          <cell r="L99">
            <v>1428.4849897022912</v>
          </cell>
          <cell r="M99">
            <v>335.92549594676302</v>
          </cell>
          <cell r="N99">
            <v>1764.4104856490542</v>
          </cell>
          <cell r="Q99">
            <v>50.937557258403459</v>
          </cell>
          <cell r="R99">
            <v>37.39597355783981</v>
          </cell>
          <cell r="S99">
            <v>28.940566820708035</v>
          </cell>
          <cell r="T99">
            <v>30.712036930479918</v>
          </cell>
          <cell r="U99">
            <v>35.931942268301334</v>
          </cell>
          <cell r="V99">
            <v>84.686021780539505</v>
          </cell>
          <cell r="W99">
            <v>19.657021299809866</v>
          </cell>
          <cell r="X99">
            <v>156.90923406822435</v>
          </cell>
          <cell r="Y99">
            <v>37.102043533638863</v>
          </cell>
          <cell r="Z99">
            <v>219.22892079860355</v>
          </cell>
          <cell r="AA99">
            <v>1857.9286864009418</v>
          </cell>
          <cell r="AB99">
            <v>1.3273924406620223</v>
          </cell>
          <cell r="AC99">
            <v>0.31215236222979464</v>
          </cell>
          <cell r="AD99">
            <v>1.6395448028918169</v>
          </cell>
          <cell r="AE99">
            <v>60.376594117647059</v>
          </cell>
          <cell r="AF99">
            <v>907.19443251295115</v>
          </cell>
          <cell r="AG99">
            <v>88.734204559688919</v>
          </cell>
          <cell r="AH99">
            <v>42.168021793740976</v>
          </cell>
          <cell r="AI99">
            <v>57.148968347815327</v>
          </cell>
          <cell r="AJ99">
            <v>74.831563446766765</v>
          </cell>
          <cell r="AK99">
            <v>92.394756404912712</v>
          </cell>
          <cell r="AL99">
            <v>69.852676542503275</v>
          </cell>
          <cell r="AM99">
            <v>81.862530473357879</v>
          </cell>
          <cell r="AN99">
            <v>107.71517339232685</v>
          </cell>
          <cell r="AO99">
            <v>142.5262457243648</v>
          </cell>
          <cell r="AP99">
            <v>-21.052551138182217</v>
          </cell>
          <cell r="AQ99">
            <v>209.90889259197706</v>
          </cell>
          <cell r="AR99">
            <v>-37.796647301285461</v>
          </cell>
          <cell r="AS99">
            <v>-4.7720482359011669</v>
          </cell>
          <cell r="AT99">
            <v>-28.208401527107291</v>
          </cell>
          <cell r="AU99">
            <v>-44.119526516286847</v>
          </cell>
          <cell r="AV99">
            <v>-56.462814136611378</v>
          </cell>
          <cell r="AW99">
            <v>14.83334523803623</v>
          </cell>
          <cell r="AX99">
            <v>-62.205509173548009</v>
          </cell>
          <cell r="AY99">
            <v>1156.427368084393</v>
          </cell>
          <cell r="AZ99">
            <v>1207.3649253427966</v>
          </cell>
          <cell r="BA99">
            <v>1244.7608989006362</v>
          </cell>
          <cell r="BB99">
            <v>1273.7014657213442</v>
          </cell>
          <cell r="BC99">
            <v>1304.413502651824</v>
          </cell>
          <cell r="BD99">
            <v>1340.3454449201256</v>
          </cell>
          <cell r="BE99">
            <v>1425.0314667006651</v>
          </cell>
          <cell r="BF99">
            <v>1444.688488000475</v>
          </cell>
          <cell r="BG99">
            <v>1601.5977220686991</v>
          </cell>
          <cell r="BH99">
            <v>967.57102663059823</v>
          </cell>
          <cell r="BI99">
            <v>1056.305231190287</v>
          </cell>
          <cell r="BJ99">
            <v>1098.473252984028</v>
          </cell>
          <cell r="BK99">
            <v>1155.6222213318433</v>
          </cell>
          <cell r="BL99">
            <v>1230.4537847786103</v>
          </cell>
          <cell r="BM99">
            <v>1322.8485411835229</v>
          </cell>
          <cell r="BN99">
            <v>1392.701217726026</v>
          </cell>
          <cell r="BO99">
            <v>1474.563748199384</v>
          </cell>
          <cell r="BP99">
            <v>1582.278921591711</v>
          </cell>
          <cell r="BQ99">
            <v>188.85634145379476</v>
          </cell>
          <cell r="BR99">
            <v>151.05969415250931</v>
          </cell>
          <cell r="BS99">
            <v>146.28764591660814</v>
          </cell>
          <cell r="BT99">
            <v>118.07924438950084</v>
          </cell>
          <cell r="BU99">
            <v>73.959717873214018</v>
          </cell>
          <cell r="BV99">
            <v>17.496903736602661</v>
          </cell>
          <cell r="BW99">
            <v>32.330248974639062</v>
          </cell>
          <cell r="BX99">
            <v>-29.875260198909018</v>
          </cell>
          <cell r="BY99">
            <v>19.318800476988145</v>
          </cell>
          <cell r="BZ99">
            <v>17.5490368</v>
          </cell>
          <cell r="CA99">
            <v>447.42097360000002</v>
          </cell>
          <cell r="CB99">
            <v>321.45983000000001</v>
          </cell>
          <cell r="CC99">
            <v>1207.3649253427966</v>
          </cell>
          <cell r="CD99">
            <v>786.42984039999999</v>
          </cell>
          <cell r="CE99">
            <v>420.93508494279661</v>
          </cell>
          <cell r="CF99">
            <v>53.524810900956822</v>
          </cell>
        </row>
        <row r="100">
          <cell r="L100">
            <v>356.97048970229122</v>
          </cell>
          <cell r="N100">
            <v>356.97048970229122</v>
          </cell>
          <cell r="Q100">
            <v>25.211344145070115</v>
          </cell>
          <cell r="R100">
            <v>15.471296199657996</v>
          </cell>
          <cell r="S100">
            <v>14.601926332708032</v>
          </cell>
          <cell r="T100">
            <v>27.790709804368806</v>
          </cell>
          <cell r="U100">
            <v>24.114951007745784</v>
          </cell>
          <cell r="V100">
            <v>52.914449292206172</v>
          </cell>
          <cell r="W100">
            <v>10.4738662931432</v>
          </cell>
          <cell r="X100">
            <v>22.569315121557686</v>
          </cell>
          <cell r="Y100">
            <v>37.102043533638863</v>
          </cell>
          <cell r="Z100">
            <v>89.728920798603539</v>
          </cell>
          <cell r="AA100">
            <v>343.14598011434299</v>
          </cell>
          <cell r="AB100">
            <v>0.33170802142554823</v>
          </cell>
          <cell r="AC100" t="str">
            <v xml:space="preserve"> </v>
          </cell>
          <cell r="AD100">
            <v>0.33170802142554823</v>
          </cell>
          <cell r="AE100">
            <v>31.6</v>
          </cell>
          <cell r="AF100">
            <v>33.909257759124486</v>
          </cell>
          <cell r="AG100">
            <v>45.457189265571266</v>
          </cell>
          <cell r="AH100">
            <v>19.748698264329217</v>
          </cell>
          <cell r="AI100">
            <v>21.840693053697674</v>
          </cell>
          <cell r="AJ100">
            <v>28.471841093825585</v>
          </cell>
          <cell r="AK100">
            <v>37.506622287265657</v>
          </cell>
          <cell r="AL100">
            <v>29.261461248385629</v>
          </cell>
          <cell r="AM100">
            <v>26.146386943946119</v>
          </cell>
          <cell r="AN100">
            <v>50.999029862915073</v>
          </cell>
          <cell r="AO100">
            <v>30.595363959658915</v>
          </cell>
          <cell r="AP100">
            <v>-28.748003050535168</v>
          </cell>
          <cell r="AQ100">
            <v>-13.594097122946511</v>
          </cell>
          <cell r="AR100">
            <v>-20.245845120501151</v>
          </cell>
          <cell r="AS100">
            <v>-4.2774020646712216</v>
          </cell>
          <cell r="AT100">
            <v>-7.2387667209896414</v>
          </cell>
          <cell r="AU100">
            <v>-0.68113128945677914</v>
          </cell>
          <cell r="AV100">
            <v>-13.391671279519873</v>
          </cell>
          <cell r="AW100">
            <v>23.652988043820542</v>
          </cell>
          <cell r="AX100">
            <v>-15.67252065080292</v>
          </cell>
          <cell r="AY100">
            <v>23.167157585642808</v>
          </cell>
          <cell r="AZ100">
            <v>48.378501730712927</v>
          </cell>
          <cell r="BA100">
            <v>63.849797930370926</v>
          </cell>
          <cell r="BB100">
            <v>78.451724263078958</v>
          </cell>
          <cell r="BC100">
            <v>106.24243406744776</v>
          </cell>
          <cell r="BD100">
            <v>130.35738507519355</v>
          </cell>
          <cell r="BE100">
            <v>183.27183436739972</v>
          </cell>
          <cell r="BF100">
            <v>193.74570066054292</v>
          </cell>
          <cell r="BG100">
            <v>216.3150157821006</v>
          </cell>
          <cell r="BH100">
            <v>65.509257759124495</v>
          </cell>
          <cell r="BI100">
            <v>110.96644702469575</v>
          </cell>
          <cell r="BJ100">
            <v>130.71514528902497</v>
          </cell>
          <cell r="BK100">
            <v>152.55583834272264</v>
          </cell>
          <cell r="BL100">
            <v>181.02767943654823</v>
          </cell>
          <cell r="BM100">
            <v>218.53430172381388</v>
          </cell>
          <cell r="BN100">
            <v>247.7957629721995</v>
          </cell>
          <cell r="BO100">
            <v>273.94214991614564</v>
          </cell>
          <cell r="BP100">
            <v>324.94117977906069</v>
          </cell>
          <cell r="BQ100">
            <v>-42.342100173481683</v>
          </cell>
          <cell r="BR100">
            <v>-62.587945293982827</v>
          </cell>
          <cell r="BS100">
            <v>-66.865347358654049</v>
          </cell>
          <cell r="BT100">
            <v>-74.104114079643679</v>
          </cell>
          <cell r="BU100">
            <v>-74.785245369100465</v>
          </cell>
          <cell r="BV100">
            <v>-88.176916648620335</v>
          </cell>
          <cell r="BW100">
            <v>-64.523928604799778</v>
          </cell>
          <cell r="BX100">
            <v>-80.196449255602715</v>
          </cell>
          <cell r="BY100">
            <v>-108.62616399696009</v>
          </cell>
          <cell r="BZ100">
            <v>1.8360000000000001</v>
          </cell>
          <cell r="CA100">
            <v>9.57714</v>
          </cell>
          <cell r="CB100">
            <v>13.1625</v>
          </cell>
          <cell r="CC100">
            <v>48.378501730712927</v>
          </cell>
          <cell r="CD100">
            <v>24.57564</v>
          </cell>
          <cell r="CE100">
            <v>23.802861730712927</v>
          </cell>
          <cell r="CF100">
            <v>96.855511110648294</v>
          </cell>
        </row>
        <row r="101">
          <cell r="L101">
            <v>1071.5145</v>
          </cell>
          <cell r="N101">
            <v>1071.5145</v>
          </cell>
          <cell r="Q101">
            <v>0</v>
          </cell>
          <cell r="R101">
            <v>0</v>
          </cell>
          <cell r="S101">
            <v>0</v>
          </cell>
          <cell r="T101">
            <v>0</v>
          </cell>
          <cell r="U101">
            <v>0</v>
          </cell>
          <cell r="V101">
            <v>0</v>
          </cell>
          <cell r="W101">
            <v>0</v>
          </cell>
          <cell r="X101">
            <v>125.86422222222221</v>
          </cell>
          <cell r="Y101">
            <v>0</v>
          </cell>
          <cell r="Z101">
            <v>129.5</v>
          </cell>
          <cell r="AA101">
            <v>1326.9345440034724</v>
          </cell>
          <cell r="AB101">
            <v>0.99568441923647422</v>
          </cell>
          <cell r="AC101" t="str">
            <v xml:space="preserve"> </v>
          </cell>
          <cell r="AD101">
            <v>0.99568441923647422</v>
          </cell>
          <cell r="AE101">
            <v>0</v>
          </cell>
          <cell r="AF101">
            <v>802.26950534206196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O101">
            <v>0</v>
          </cell>
          <cell r="AP101">
            <v>0</v>
          </cell>
          <cell r="AQ101">
            <v>269.30081643918822</v>
          </cell>
          <cell r="AR101">
            <v>0</v>
          </cell>
          <cell r="AS101">
            <v>0</v>
          </cell>
          <cell r="AT101">
            <v>0</v>
          </cell>
          <cell r="AU101">
            <v>0</v>
          </cell>
          <cell r="AV101">
            <v>0</v>
          </cell>
          <cell r="AW101">
            <v>0</v>
          </cell>
          <cell r="AX101">
            <v>0</v>
          </cell>
          <cell r="AY101">
            <v>1071.5703217812502</v>
          </cell>
          <cell r="AZ101">
            <v>1071.5703217812502</v>
          </cell>
          <cell r="BA101">
            <v>1071.5703217812502</v>
          </cell>
          <cell r="BB101">
            <v>1071.5703217812502</v>
          </cell>
          <cell r="BC101">
            <v>1071.5703217812502</v>
          </cell>
          <cell r="BD101">
            <v>1071.5703217812502</v>
          </cell>
          <cell r="BE101">
            <v>1071.5703217812502</v>
          </cell>
          <cell r="BF101">
            <v>1071.5703217812502</v>
          </cell>
          <cell r="BG101">
            <v>1197.4345440034724</v>
          </cell>
          <cell r="BH101">
            <v>802.26950534206196</v>
          </cell>
          <cell r="BI101">
            <v>802.26950534206196</v>
          </cell>
          <cell r="BJ101">
            <v>802.26950534206196</v>
          </cell>
          <cell r="BK101">
            <v>802.26950534206196</v>
          </cell>
          <cell r="BL101">
            <v>802.26950534206196</v>
          </cell>
          <cell r="BM101">
            <v>802.26950534206196</v>
          </cell>
          <cell r="BN101">
            <v>802.26950534206196</v>
          </cell>
          <cell r="BO101">
            <v>802.26950534206196</v>
          </cell>
          <cell r="BP101">
            <v>802.26950534206196</v>
          </cell>
          <cell r="BQ101">
            <v>269.30081643918822</v>
          </cell>
          <cell r="BR101">
            <v>269.30081643918822</v>
          </cell>
          <cell r="BS101">
            <v>269.30081643918822</v>
          </cell>
          <cell r="BT101">
            <v>269.30081643918822</v>
          </cell>
          <cell r="BU101">
            <v>269.30081643918822</v>
          </cell>
          <cell r="BV101">
            <v>269.30081643918822</v>
          </cell>
          <cell r="BW101">
            <v>269.30081643918822</v>
          </cell>
          <cell r="BX101">
            <v>269.30081643918822</v>
          </cell>
          <cell r="BY101">
            <v>395.16503866141045</v>
          </cell>
          <cell r="BZ101">
            <v>0</v>
          </cell>
          <cell r="CA101">
            <v>410.29914000000002</v>
          </cell>
          <cell r="CB101">
            <v>297.97899999999998</v>
          </cell>
          <cell r="CC101">
            <v>1071.5703217812502</v>
          </cell>
          <cell r="CD101">
            <v>708.27814000000001</v>
          </cell>
          <cell r="CE101">
            <v>363.29218178125018</v>
          </cell>
          <cell r="CF101">
            <v>51.292304712559698</v>
          </cell>
        </row>
        <row r="102">
          <cell r="M102">
            <v>335.92549594676302</v>
          </cell>
          <cell r="N102">
            <v>335.92549594676302</v>
          </cell>
          <cell r="Q102">
            <v>25.72621311333334</v>
          </cell>
          <cell r="R102">
            <v>21.924677358181814</v>
          </cell>
          <cell r="S102">
            <v>14.338640488000003</v>
          </cell>
          <cell r="T102">
            <v>2.9213271261111111</v>
          </cell>
          <cell r="U102">
            <v>11.816991260555552</v>
          </cell>
          <cell r="V102">
            <v>31.771572488333337</v>
          </cell>
          <cell r="W102">
            <v>9.1831550066666665</v>
          </cell>
          <cell r="X102">
            <v>8.475696724444445</v>
          </cell>
          <cell r="Y102">
            <v>0</v>
          </cell>
          <cell r="Z102">
            <v>0</v>
          </cell>
          <cell r="AA102">
            <v>187.84816228312627</v>
          </cell>
          <cell r="AB102" t="str">
            <v xml:space="preserve"> </v>
          </cell>
          <cell r="AC102">
            <v>0.31215236222979464</v>
          </cell>
          <cell r="AD102">
            <v>0.31215236222979464</v>
          </cell>
          <cell r="AE102">
            <v>28.776594117647058</v>
          </cell>
          <cell r="AF102">
            <v>71.015669411764705</v>
          </cell>
          <cell r="AG102">
            <v>43.277015294117646</v>
          </cell>
          <cell r="AH102">
            <v>22.419323529411763</v>
          </cell>
          <cell r="AI102">
            <v>35.308275294117649</v>
          </cell>
          <cell r="AJ102">
            <v>46.359722352941176</v>
          </cell>
          <cell r="AK102">
            <v>54.888134117647056</v>
          </cell>
          <cell r="AL102">
            <v>40.591215294117646</v>
          </cell>
          <cell r="AM102">
            <v>55.716143529411767</v>
          </cell>
          <cell r="AN102">
            <v>56.716143529411767</v>
          </cell>
          <cell r="AO102">
            <v>111.93088176470587</v>
          </cell>
          <cell r="AP102">
            <v>7.6954519123529508</v>
          </cell>
          <cell r="AQ102">
            <v>-45.797826724264695</v>
          </cell>
          <cell r="AR102">
            <v>-17.550802180784306</v>
          </cell>
          <cell r="AS102">
            <v>-0.49464617122994881</v>
          </cell>
          <cell r="AT102">
            <v>-20.969634806117647</v>
          </cell>
          <cell r="AU102">
            <v>-43.438395226830067</v>
          </cell>
          <cell r="AV102">
            <v>-43.071142857091502</v>
          </cell>
          <cell r="AW102">
            <v>-8.8196428057843086</v>
          </cell>
          <cell r="AX102">
            <v>-46.5329885227451</v>
          </cell>
          <cell r="AY102">
            <v>61.689888717500011</v>
          </cell>
          <cell r="AZ102">
            <v>87.416101830833355</v>
          </cell>
          <cell r="BA102">
            <v>109.34077918901517</v>
          </cell>
          <cell r="BB102">
            <v>123.67941967701518</v>
          </cell>
          <cell r="BC102">
            <v>126.60074680312628</v>
          </cell>
          <cell r="BD102">
            <v>138.41773806368184</v>
          </cell>
          <cell r="BE102">
            <v>170.18931055201517</v>
          </cell>
          <cell r="BF102">
            <v>179.37246555868182</v>
          </cell>
          <cell r="BG102">
            <v>187.84816228312627</v>
          </cell>
          <cell r="BH102">
            <v>99.79226352941177</v>
          </cell>
          <cell r="BI102">
            <v>143.06927882352943</v>
          </cell>
          <cell r="BJ102">
            <v>165.4886023529412</v>
          </cell>
          <cell r="BK102">
            <v>200.79687764705886</v>
          </cell>
          <cell r="BL102">
            <v>247.15660000000003</v>
          </cell>
          <cell r="BM102">
            <v>302.04473411764707</v>
          </cell>
          <cell r="BN102">
            <v>342.63594941176473</v>
          </cell>
          <cell r="BO102">
            <v>398.35209294117647</v>
          </cell>
          <cell r="BP102">
            <v>455.0682364705882</v>
          </cell>
          <cell r="BQ102">
            <v>-38.102374811911758</v>
          </cell>
          <cell r="BR102">
            <v>-55.653176992696075</v>
          </cell>
          <cell r="BS102">
            <v>-56.147823163926034</v>
          </cell>
          <cell r="BT102">
            <v>-77.117457970043688</v>
          </cell>
          <cell r="BU102">
            <v>-120.55585319687374</v>
          </cell>
          <cell r="BV102">
            <v>-163.62699605396523</v>
          </cell>
          <cell r="BW102">
            <v>-172.44663885974956</v>
          </cell>
          <cell r="BX102">
            <v>-218.97962738249464</v>
          </cell>
          <cell r="BY102">
            <v>-267.22007418746193</v>
          </cell>
          <cell r="BZ102">
            <v>15.713036800000001</v>
          </cell>
          <cell r="CA102">
            <v>27.544693599999995</v>
          </cell>
          <cell r="CB102">
            <v>10.31833</v>
          </cell>
          <cell r="CC102">
            <v>87.416101830833355</v>
          </cell>
          <cell r="CD102">
            <v>53.576060400000003</v>
          </cell>
          <cell r="CE102">
            <v>33.840041430833352</v>
          </cell>
          <cell r="CF102">
            <v>63.162616247224769</v>
          </cell>
        </row>
        <row r="103">
          <cell r="L103">
            <v>789.43077443181005</v>
          </cell>
          <cell r="M103">
            <v>0</v>
          </cell>
          <cell r="N103">
            <v>789.43077443181005</v>
          </cell>
          <cell r="Q103">
            <v>47.948095163111127</v>
          </cell>
          <cell r="R103">
            <v>202.17414155490908</v>
          </cell>
          <cell r="S103">
            <v>324.35256989120001</v>
          </cell>
          <cell r="T103">
            <v>29.542688009000006</v>
          </cell>
          <cell r="U103">
            <v>46.088720308555537</v>
          </cell>
          <cell r="V103">
            <v>81.942586403666667</v>
          </cell>
          <cell r="W103">
            <v>112.688767713</v>
          </cell>
          <cell r="X103">
            <v>112.91027647111109</v>
          </cell>
          <cell r="Y103">
            <v>12.390064585999998</v>
          </cell>
          <cell r="Z103">
            <v>29.394562673449055</v>
          </cell>
          <cell r="AA103">
            <v>1098.5364878058358</v>
          </cell>
          <cell r="AB103">
            <v>0.73356349556402356</v>
          </cell>
          <cell r="AC103" t="str">
            <v xml:space="preserve"> </v>
          </cell>
          <cell r="AD103">
            <v>0.73356349556402356</v>
          </cell>
          <cell r="AE103">
            <v>25.493252457650296</v>
          </cell>
          <cell r="AF103">
            <v>78.408472988764188</v>
          </cell>
          <cell r="AG103">
            <v>51.955568463223656</v>
          </cell>
          <cell r="AH103">
            <v>146.06491211930705</v>
          </cell>
          <cell r="AI103">
            <v>299.67891600889817</v>
          </cell>
          <cell r="AJ103">
            <v>22.744207333863471</v>
          </cell>
          <cell r="AK103">
            <v>51.474659795668401</v>
          </cell>
          <cell r="AL103">
            <v>28.113496348121156</v>
          </cell>
          <cell r="AM103">
            <v>154.2450639852197</v>
          </cell>
          <cell r="AN103">
            <v>136.99130133354276</v>
          </cell>
          <cell r="AO103">
            <v>50.9395540035378</v>
          </cell>
          <cell r="AP103">
            <v>-0.60816354431695885</v>
          </cell>
          <cell r="AQ103">
            <v>-4.1895468702641807</v>
          </cell>
          <cell r="AR103">
            <v>-4.0074733001125296</v>
          </cell>
          <cell r="AS103">
            <v>56.109229435602032</v>
          </cell>
          <cell r="AT103">
            <v>24.673653882301835</v>
          </cell>
          <cell r="AU103">
            <v>6.7984806751365348</v>
          </cell>
          <cell r="AV103">
            <v>-5.3859394871128643</v>
          </cell>
          <cell r="AW103">
            <v>53.829090055545507</v>
          </cell>
          <cell r="AX103">
            <v>-41.556296272219697</v>
          </cell>
          <cell r="AY103">
            <v>99.104015031833342</v>
          </cell>
          <cell r="AZ103">
            <v>147.05211019494448</v>
          </cell>
          <cell r="BA103">
            <v>349.22625174985353</v>
          </cell>
          <cell r="BB103">
            <v>673.57882164105354</v>
          </cell>
          <cell r="BC103">
            <v>703.12150965005355</v>
          </cell>
          <cell r="BD103">
            <v>749.21022995860903</v>
          </cell>
          <cell r="BE103">
            <v>831.15281636227564</v>
          </cell>
          <cell r="BF103">
            <v>943.8415840752757</v>
          </cell>
          <cell r="BG103">
            <v>1056.7518605463868</v>
          </cell>
          <cell r="BH103">
            <v>103.90172544641449</v>
          </cell>
          <cell r="BI103">
            <v>155.85729390963814</v>
          </cell>
          <cell r="BJ103">
            <v>301.9222060289452</v>
          </cell>
          <cell r="BK103">
            <v>601.60112203784342</v>
          </cell>
          <cell r="BL103">
            <v>624.34532937170684</v>
          </cell>
          <cell r="BM103">
            <v>675.8199891673753</v>
          </cell>
          <cell r="BN103">
            <v>703.9334855154965</v>
          </cell>
          <cell r="BO103">
            <v>858.17854950071614</v>
          </cell>
          <cell r="BP103">
            <v>995.16985083425891</v>
          </cell>
          <cell r="BQ103">
            <v>-4.7977104145811467</v>
          </cell>
          <cell r="BR103">
            <v>-8.8051837146936691</v>
          </cell>
          <cell r="BS103">
            <v>47.304045720908334</v>
          </cell>
          <cell r="BT103">
            <v>71.977699603210112</v>
          </cell>
          <cell r="BU103">
            <v>78.776180278346715</v>
          </cell>
          <cell r="BV103">
            <v>73.390240791233737</v>
          </cell>
          <cell r="BW103">
            <v>127.21933084677914</v>
          </cell>
          <cell r="BX103">
            <v>85.66303457455956</v>
          </cell>
          <cell r="BY103">
            <v>61.582009712127842</v>
          </cell>
          <cell r="BZ103">
            <v>16.050903999999999</v>
          </cell>
          <cell r="CA103">
            <v>80.634719419999996</v>
          </cell>
          <cell r="CB103">
            <v>57.479230000000001</v>
          </cell>
          <cell r="CC103">
            <v>147.05211019494448</v>
          </cell>
          <cell r="CD103">
            <v>154.16485341999999</v>
          </cell>
          <cell r="CE103">
            <v>-7.1127432250555103</v>
          </cell>
          <cell r="CF103">
            <v>-4.613725545911473</v>
          </cell>
        </row>
        <row r="104">
          <cell r="G104" t="str">
            <v>Menos Bonos Ley 55/85 y Otros</v>
          </cell>
          <cell r="L104">
            <v>279.56515974264568</v>
          </cell>
          <cell r="N104">
            <v>279.56515974264568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  <cell r="T104">
            <v>0</v>
          </cell>
          <cell r="U104">
            <v>0</v>
          </cell>
          <cell r="V104">
            <v>0</v>
          </cell>
          <cell r="W104">
            <v>0</v>
          </cell>
          <cell r="X104">
            <v>0</v>
          </cell>
          <cell r="Y104">
            <v>0</v>
          </cell>
          <cell r="Z104">
            <v>0</v>
          </cell>
          <cell r="AA104">
            <v>0</v>
          </cell>
          <cell r="AB104">
            <v>0.25978059439896362</v>
          </cell>
          <cell r="AC104" t="str">
            <v xml:space="preserve"> </v>
          </cell>
          <cell r="AD104">
            <v>0.25978059439896362</v>
          </cell>
          <cell r="AP104">
            <v>0</v>
          </cell>
          <cell r="AQ104">
            <v>0</v>
          </cell>
          <cell r="AR104">
            <v>0</v>
          </cell>
          <cell r="AS104">
            <v>0</v>
          </cell>
          <cell r="AT104">
            <v>0</v>
          </cell>
          <cell r="AU104">
            <v>0</v>
          </cell>
          <cell r="AV104">
            <v>0</v>
          </cell>
          <cell r="AW104">
            <v>0</v>
          </cell>
          <cell r="AX104">
            <v>0</v>
          </cell>
          <cell r="AY104">
            <v>0</v>
          </cell>
          <cell r="AZ104">
            <v>0</v>
          </cell>
          <cell r="BA104">
            <v>0</v>
          </cell>
          <cell r="BB104">
            <v>0</v>
          </cell>
          <cell r="BC104">
            <v>0</v>
          </cell>
          <cell r="BD104">
            <v>0</v>
          </cell>
          <cell r="BE104">
            <v>0</v>
          </cell>
          <cell r="BF104">
            <v>0</v>
          </cell>
          <cell r="BG104">
            <v>0</v>
          </cell>
          <cell r="BI104">
            <v>0</v>
          </cell>
          <cell r="BJ104">
            <v>0</v>
          </cell>
          <cell r="BK104">
            <v>0</v>
          </cell>
          <cell r="BL104">
            <v>0</v>
          </cell>
          <cell r="BM104">
            <v>0</v>
          </cell>
          <cell r="BN104">
            <v>0</v>
          </cell>
          <cell r="BO104">
            <v>0</v>
          </cell>
          <cell r="BP104">
            <v>0</v>
          </cell>
          <cell r="BW104">
            <v>0</v>
          </cell>
          <cell r="BX104">
            <v>0</v>
          </cell>
          <cell r="BY104">
            <v>0</v>
          </cell>
          <cell r="CC104">
            <v>0</v>
          </cell>
          <cell r="CD104">
            <v>0</v>
          </cell>
          <cell r="CE104">
            <v>0</v>
          </cell>
          <cell r="CF104" t="str">
            <v xml:space="preserve">n.a. </v>
          </cell>
        </row>
        <row r="105">
          <cell r="AX105">
            <v>0</v>
          </cell>
          <cell r="BN105">
            <v>0</v>
          </cell>
          <cell r="BO105">
            <v>0</v>
          </cell>
        </row>
        <row r="106">
          <cell r="L106" t="e">
            <v>#REF!</v>
          </cell>
          <cell r="M106" t="e">
            <v>#REF!</v>
          </cell>
          <cell r="N106" t="e">
            <v>#REF!</v>
          </cell>
          <cell r="Q106">
            <v>206.27681502049001</v>
          </cell>
          <cell r="R106">
            <v>639.88448619985002</v>
          </cell>
          <cell r="S106">
            <v>652.53199717977998</v>
          </cell>
          <cell r="T106">
            <v>248.23939259432001</v>
          </cell>
          <cell r="U106">
            <v>304.01528822100011</v>
          </cell>
          <cell r="V106">
            <v>420.99438568722007</v>
          </cell>
          <cell r="W106">
            <v>46.367790962989829</v>
          </cell>
          <cell r="X106">
            <v>583.99450135899986</v>
          </cell>
          <cell r="Y106">
            <v>70.188505643999989</v>
          </cell>
          <cell r="Z106">
            <v>-202.6288738400001</v>
          </cell>
          <cell r="AA106">
            <v>4055.4105103676493</v>
          </cell>
          <cell r="AB106" t="e">
            <v>#REF!</v>
          </cell>
          <cell r="AC106" t="e">
            <v>#REF!</v>
          </cell>
          <cell r="AD106" t="e">
            <v>#REF!</v>
          </cell>
          <cell r="AE106">
            <v>257.41269150581837</v>
          </cell>
          <cell r="AF106">
            <v>166.61080914380179</v>
          </cell>
          <cell r="AG106">
            <v>202.07436370859196</v>
          </cell>
          <cell r="AH106">
            <v>577.5588673884979</v>
          </cell>
          <cell r="AI106">
            <v>367.08218172257608</v>
          </cell>
          <cell r="AJ106">
            <v>346.06187568583243</v>
          </cell>
          <cell r="AK106">
            <v>117.1763798686485</v>
          </cell>
          <cell r="AL106">
            <v>-19.196601741356289</v>
          </cell>
          <cell r="AM106">
            <v>66.673193170564787</v>
          </cell>
          <cell r="AN106">
            <v>359.89872821879396</v>
          </cell>
          <cell r="AO106">
            <v>255.9316246498239</v>
          </cell>
          <cell r="AP106">
            <v>602.54650179418172</v>
          </cell>
          <cell r="AQ106">
            <v>58.97621889519823</v>
          </cell>
          <cell r="AR106">
            <v>4.2024513118980451</v>
          </cell>
          <cell r="AS106">
            <v>62.325618811352115</v>
          </cell>
          <cell r="AT106">
            <v>285.4498154572039</v>
          </cell>
          <cell r="AU106">
            <v>-97.822483091512424</v>
          </cell>
          <cell r="AV106">
            <v>186.83890835235161</v>
          </cell>
          <cell r="AW106">
            <v>440.19098742857636</v>
          </cell>
          <cell r="AX106">
            <v>-20.305402207574957</v>
          </cell>
          <cell r="AY106">
            <v>1085.5462213389999</v>
          </cell>
          <cell r="AZ106">
            <v>1291.8230363594898</v>
          </cell>
          <cell r="BA106">
            <v>1931.7075225593398</v>
          </cell>
          <cell r="BB106">
            <v>2584.2395197391197</v>
          </cell>
          <cell r="BC106">
            <v>2832.4789123334403</v>
          </cell>
          <cell r="BD106">
            <v>3136.4942005544408</v>
          </cell>
          <cell r="BE106">
            <v>3557.48858624166</v>
          </cell>
          <cell r="BF106">
            <v>3603.8563772046491</v>
          </cell>
          <cell r="BG106">
            <v>4187.8508785636486</v>
          </cell>
          <cell r="BH106">
            <v>424.02350064962013</v>
          </cell>
          <cell r="BI106">
            <v>626.09786435821229</v>
          </cell>
          <cell r="BJ106">
            <v>1203.6567317467102</v>
          </cell>
          <cell r="BK106">
            <v>1570.7389134692862</v>
          </cell>
          <cell r="BL106">
            <v>1916.8007891551183</v>
          </cell>
          <cell r="BM106">
            <v>1883.9771690237671</v>
          </cell>
          <cell r="BN106">
            <v>2014.7805672824104</v>
          </cell>
          <cell r="BO106">
            <v>2081.4537604529751</v>
          </cell>
          <cell r="BP106">
            <v>2441.3524886717692</v>
          </cell>
          <cell r="BQ106">
            <v>661.52272068937975</v>
          </cell>
          <cell r="BR106">
            <v>665.72517200127766</v>
          </cell>
          <cell r="BS106">
            <v>728.05079081262954</v>
          </cell>
          <cell r="BT106">
            <v>1013.5006062698337</v>
          </cell>
          <cell r="BU106">
            <v>915.67812317832113</v>
          </cell>
          <cell r="BV106">
            <v>1252.5170315306732</v>
          </cell>
          <cell r="BW106">
            <v>1542.7080189592496</v>
          </cell>
          <cell r="BX106">
            <v>1522.402616751674</v>
          </cell>
          <cell r="BY106">
            <v>1746.4983898918795</v>
          </cell>
          <cell r="BZ106">
            <v>243.755</v>
          </cell>
          <cell r="CA106">
            <v>-104.41860000000003</v>
          </cell>
          <cell r="CB106">
            <v>186.23699999999997</v>
          </cell>
          <cell r="CC106">
            <v>1291.8230363594898</v>
          </cell>
          <cell r="CD106">
            <v>325.57339999999999</v>
          </cell>
          <cell r="CE106">
            <v>966.24963635948984</v>
          </cell>
          <cell r="CF106">
            <v>296.78396219085766</v>
          </cell>
        </row>
        <row r="107">
          <cell r="L107" t="e">
            <v>#REF!</v>
          </cell>
          <cell r="M107" t="e">
            <v>#REF!</v>
          </cell>
          <cell r="N107" t="e">
            <v>#REF!</v>
          </cell>
          <cell r="Q107">
            <v>462.70712472049001</v>
          </cell>
          <cell r="R107">
            <v>1088.91101183302</v>
          </cell>
          <cell r="S107">
            <v>927.42099089452995</v>
          </cell>
          <cell r="T107">
            <v>395.50859826532002</v>
          </cell>
          <cell r="U107">
            <v>828.39575822100005</v>
          </cell>
          <cell r="V107">
            <v>692.66227908200005</v>
          </cell>
          <cell r="W107">
            <v>559.36255331399991</v>
          </cell>
          <cell r="X107">
            <v>641.7194013589999</v>
          </cell>
          <cell r="Y107">
            <v>155.74210564399999</v>
          </cell>
          <cell r="Z107">
            <v>149.57612615999989</v>
          </cell>
          <cell r="AA107">
            <v>7196.4493439323596</v>
          </cell>
          <cell r="AB107" t="e">
            <v>#REF!</v>
          </cell>
          <cell r="AC107" t="e">
            <v>#REF!</v>
          </cell>
          <cell r="AD107" t="e">
            <v>#REF!</v>
          </cell>
          <cell r="AE107">
            <v>396.71800000000002</v>
          </cell>
          <cell r="AF107">
            <v>230.15110914380179</v>
          </cell>
          <cell r="AG107">
            <v>437.34327619978995</v>
          </cell>
          <cell r="AH107">
            <v>997.21158021495796</v>
          </cell>
          <cell r="AI107">
            <v>670.7728257158501</v>
          </cell>
          <cell r="AJ107">
            <v>511.91857889883244</v>
          </cell>
          <cell r="AK107">
            <v>714.08966999580252</v>
          </cell>
          <cell r="AL107">
            <v>520.34018775564368</v>
          </cell>
          <cell r="AM107">
            <v>647.75248287969373</v>
          </cell>
          <cell r="AN107">
            <v>405.01155945365394</v>
          </cell>
          <cell r="AO107">
            <v>322.060455079473</v>
          </cell>
          <cell r="AP107">
            <v>617.52199999999993</v>
          </cell>
          <cell r="AQ107">
            <v>50.052285295198232</v>
          </cell>
          <cell r="AR107">
            <v>25.36384852070006</v>
          </cell>
          <cell r="AS107">
            <v>91.699431618062022</v>
          </cell>
          <cell r="AT107">
            <v>256.64816517867985</v>
          </cell>
          <cell r="AU107">
            <v>-116.40998063351242</v>
          </cell>
          <cell r="AV107">
            <v>114.30608822519753</v>
          </cell>
          <cell r="AW107">
            <v>172.32209132635637</v>
          </cell>
          <cell r="AX107">
            <v>-88.389929565693819</v>
          </cell>
          <cell r="AY107">
            <v>1294.4433944389998</v>
          </cell>
          <cell r="AZ107">
            <v>1757.1505191594899</v>
          </cell>
          <cell r="BA107">
            <v>2846.0615309925097</v>
          </cell>
          <cell r="BB107">
            <v>3773.4825218870396</v>
          </cell>
          <cell r="BC107">
            <v>4168.9911201523601</v>
          </cell>
          <cell r="BD107">
            <v>4997.3868783733606</v>
          </cell>
          <cell r="BE107">
            <v>5690.0491574553598</v>
          </cell>
          <cell r="BF107">
            <v>6249.4117107693592</v>
          </cell>
          <cell r="BG107">
            <v>6891.1311121283588</v>
          </cell>
          <cell r="BH107">
            <v>626.86910914380178</v>
          </cell>
          <cell r="BI107">
            <v>1064.2123853435919</v>
          </cell>
          <cell r="BJ107">
            <v>2061.4239655585498</v>
          </cell>
          <cell r="BK107">
            <v>2732.1967912743999</v>
          </cell>
          <cell r="BL107">
            <v>3244.1153701732319</v>
          </cell>
          <cell r="BM107">
            <v>3958.2050401690349</v>
          </cell>
          <cell r="BN107">
            <v>4478.5452279246783</v>
          </cell>
          <cell r="BO107">
            <v>5126.2977108043724</v>
          </cell>
          <cell r="BP107">
            <v>5531.3092702580261</v>
          </cell>
          <cell r="BQ107">
            <v>667.57428529519814</v>
          </cell>
          <cell r="BR107">
            <v>692.93813381589803</v>
          </cell>
          <cell r="BS107">
            <v>784.63756543395994</v>
          </cell>
          <cell r="BT107">
            <v>1041.28573061264</v>
          </cell>
          <cell r="BU107">
            <v>924.87574997912748</v>
          </cell>
          <cell r="BV107">
            <v>1039.1818382043252</v>
          </cell>
          <cell r="BW107">
            <v>1211.5039295306815</v>
          </cell>
          <cell r="BX107">
            <v>1123.1139999649868</v>
          </cell>
          <cell r="BY107">
            <v>1359.8218418703327</v>
          </cell>
          <cell r="BZ107">
            <v>300.08199999999999</v>
          </cell>
          <cell r="CA107">
            <v>281.39999999999998</v>
          </cell>
          <cell r="CB107">
            <v>394.53199999999998</v>
          </cell>
          <cell r="CC107">
            <v>1757.1505191594899</v>
          </cell>
          <cell r="CD107">
            <v>976.01400000000001</v>
          </cell>
          <cell r="CE107">
            <v>781.13651915948992</v>
          </cell>
          <cell r="CF107">
            <v>80.033331402980906</v>
          </cell>
        </row>
        <row r="108">
          <cell r="L108">
            <v>5977.6461322326977</v>
          </cell>
          <cell r="M108">
            <v>0</v>
          </cell>
          <cell r="N108">
            <v>5977.6461322326977</v>
          </cell>
          <cell r="Q108">
            <v>462.70712472049001</v>
          </cell>
          <cell r="R108">
            <v>1088.91101183302</v>
          </cell>
          <cell r="S108">
            <v>718.84242761753001</v>
          </cell>
          <cell r="T108">
            <v>393.189057263</v>
          </cell>
          <cell r="U108">
            <v>743.365338221</v>
          </cell>
          <cell r="V108">
            <v>625.69829108200008</v>
          </cell>
          <cell r="W108">
            <v>551.82264131399995</v>
          </cell>
          <cell r="X108">
            <v>635.25968435899995</v>
          </cell>
          <cell r="Y108">
            <v>150.814092644</v>
          </cell>
          <cell r="Z108">
            <v>148.83265815999988</v>
          </cell>
          <cell r="AA108">
            <v>6783.8857216530396</v>
          </cell>
          <cell r="AB108">
            <v>5.5546136963832682</v>
          </cell>
          <cell r="AC108" t="str">
            <v xml:space="preserve"> </v>
          </cell>
          <cell r="AD108">
            <v>5.5546136963832682</v>
          </cell>
          <cell r="AE108">
            <v>366.71800000000002</v>
          </cell>
          <cell r="AF108">
            <v>230.15110914380179</v>
          </cell>
          <cell r="AG108">
            <v>437.34327619978995</v>
          </cell>
          <cell r="AH108">
            <v>997.21158021495796</v>
          </cell>
          <cell r="AI108">
            <v>608.76358658717902</v>
          </cell>
          <cell r="AJ108">
            <v>363.30695944018055</v>
          </cell>
          <cell r="AK108">
            <v>639.43524439606597</v>
          </cell>
          <cell r="AL108">
            <v>422.03017174382603</v>
          </cell>
          <cell r="AM108">
            <v>643.60206961169797</v>
          </cell>
          <cell r="AN108">
            <v>371.73436399999997</v>
          </cell>
          <cell r="AO108">
            <v>317.07336399999997</v>
          </cell>
          <cell r="AP108">
            <v>617.52199999999993</v>
          </cell>
          <cell r="AQ108">
            <v>50.052285295198232</v>
          </cell>
          <cell r="AR108">
            <v>25.36384852070006</v>
          </cell>
          <cell r="AS108">
            <v>91.699431618062022</v>
          </cell>
          <cell r="AT108">
            <v>110.07884103035099</v>
          </cell>
          <cell r="AU108">
            <v>29.882097822819446</v>
          </cell>
          <cell r="AV108">
            <v>103.93009382493403</v>
          </cell>
          <cell r="AW108">
            <v>203.66811933817405</v>
          </cell>
          <cell r="AX108">
            <v>-91.779428297698018</v>
          </cell>
          <cell r="AY108">
            <v>1264.4433944389998</v>
          </cell>
          <cell r="AZ108">
            <v>1727.1505191594899</v>
          </cell>
          <cell r="BA108">
            <v>2816.0615309925097</v>
          </cell>
          <cell r="BB108">
            <v>3534.9039586100398</v>
          </cell>
          <cell r="BC108">
            <v>3928.0930158730398</v>
          </cell>
          <cell r="BD108">
            <v>4671.4583540940403</v>
          </cell>
          <cell r="BE108">
            <v>5297.15664517604</v>
          </cell>
          <cell r="BF108">
            <v>5848.9792864900392</v>
          </cell>
          <cell r="BG108">
            <v>6484.2389708490391</v>
          </cell>
          <cell r="BH108">
            <v>596.86910914380178</v>
          </cell>
          <cell r="BI108">
            <v>1034.2123853435919</v>
          </cell>
          <cell r="BJ108">
            <v>2031.4239655585498</v>
          </cell>
          <cell r="BK108">
            <v>2640.1875521457287</v>
          </cell>
          <cell r="BL108">
            <v>3003.4945115859091</v>
          </cell>
          <cell r="BM108">
            <v>3642.9297559819752</v>
          </cell>
          <cell r="BN108">
            <v>4064.9599277258012</v>
          </cell>
          <cell r="BO108">
            <v>4708.5619973374996</v>
          </cell>
          <cell r="BP108">
            <v>5080.2963613374995</v>
          </cell>
          <cell r="BQ108">
            <v>667.57428529519814</v>
          </cell>
          <cell r="BR108">
            <v>692.93813381589803</v>
          </cell>
          <cell r="BS108">
            <v>784.63756543395994</v>
          </cell>
          <cell r="BT108">
            <v>894.71640646431115</v>
          </cell>
          <cell r="BU108">
            <v>924.59850428713048</v>
          </cell>
          <cell r="BV108">
            <v>1028.5285981120646</v>
          </cell>
          <cell r="BW108">
            <v>1232.1967174502388</v>
          </cell>
          <cell r="BX108">
            <v>1140.4172891525395</v>
          </cell>
          <cell r="BY108">
            <v>1403.9426095115396</v>
          </cell>
          <cell r="BZ108">
            <v>300.08199999999999</v>
          </cell>
          <cell r="CA108">
            <v>281.39999999999998</v>
          </cell>
          <cell r="CB108">
            <v>341.089</v>
          </cell>
          <cell r="CC108">
            <v>1727.1505191594899</v>
          </cell>
          <cell r="CD108">
            <v>922.57100000000003</v>
          </cell>
          <cell r="CE108">
            <v>804.57951915948991</v>
          </cell>
          <cell r="CF108">
            <v>87.210579907615767</v>
          </cell>
        </row>
        <row r="109">
          <cell r="L109">
            <v>1800.2401520390001</v>
          </cell>
          <cell r="N109">
            <v>1800.2401520390001</v>
          </cell>
          <cell r="Q109">
            <v>132.15</v>
          </cell>
          <cell r="R109">
            <v>374.5</v>
          </cell>
          <cell r="S109">
            <v>159.91300000000001</v>
          </cell>
          <cell r="T109">
            <v>44.726067593000003</v>
          </cell>
          <cell r="U109">
            <v>98.430521941999999</v>
          </cell>
          <cell r="V109">
            <v>91.8</v>
          </cell>
          <cell r="W109">
            <v>330.7</v>
          </cell>
          <cell r="X109">
            <v>107.436361198</v>
          </cell>
          <cell r="Y109">
            <v>60.815374818999999</v>
          </cell>
          <cell r="Z109">
            <v>79.538499999999999</v>
          </cell>
          <cell r="AA109">
            <v>2046.2419775909998</v>
          </cell>
          <cell r="AB109">
            <v>1.6728388372431113</v>
          </cell>
          <cell r="AC109" t="str">
            <v xml:space="preserve"> </v>
          </cell>
          <cell r="AD109">
            <v>1.6728388372431113</v>
          </cell>
          <cell r="AE109">
            <v>116.718</v>
          </cell>
          <cell r="AF109">
            <v>76.635999999999996</v>
          </cell>
          <cell r="AG109">
            <v>129.99199999999999</v>
          </cell>
          <cell r="AH109">
            <v>266.02800000000002</v>
          </cell>
          <cell r="AI109">
            <v>151.977</v>
          </cell>
          <cell r="AJ109">
            <v>62.365000000000002</v>
          </cell>
          <cell r="AK109">
            <v>92.058999999999997</v>
          </cell>
          <cell r="AL109">
            <v>85.102000000000004</v>
          </cell>
          <cell r="AM109">
            <v>296.23500000000001</v>
          </cell>
          <cell r="AN109">
            <v>50</v>
          </cell>
          <cell r="AO109">
            <v>50</v>
          </cell>
          <cell r="AP109">
            <v>370.13199999999995</v>
          </cell>
          <cell r="AQ109">
            <v>2.7461520390000089</v>
          </cell>
          <cell r="AR109">
            <v>2.1580000000000155</v>
          </cell>
          <cell r="AS109">
            <v>108.47199999999998</v>
          </cell>
          <cell r="AT109">
            <v>7.936000000000007</v>
          </cell>
          <cell r="AU109">
            <v>-17.638932406999999</v>
          </cell>
          <cell r="AV109">
            <v>6.3715219420000011</v>
          </cell>
          <cell r="AW109">
            <v>6.6979999999999933</v>
          </cell>
          <cell r="AX109">
            <v>34.464999999999975</v>
          </cell>
          <cell r="AY109">
            <v>566.23215203899997</v>
          </cell>
          <cell r="AZ109">
            <v>698.38215203899995</v>
          </cell>
          <cell r="BA109">
            <v>1072.8821520389999</v>
          </cell>
          <cell r="BB109">
            <v>1232.795152039</v>
          </cell>
          <cell r="BC109">
            <v>1277.5212196319999</v>
          </cell>
          <cell r="BD109">
            <v>1375.9517415739999</v>
          </cell>
          <cell r="BE109">
            <v>1467.7517415739999</v>
          </cell>
          <cell r="BF109">
            <v>1798.4517415739999</v>
          </cell>
          <cell r="BG109">
            <v>1905.8881027719999</v>
          </cell>
          <cell r="BH109">
            <v>193.35399999999998</v>
          </cell>
          <cell r="BI109">
            <v>323.346</v>
          </cell>
          <cell r="BJ109">
            <v>589.37400000000002</v>
          </cell>
          <cell r="BK109">
            <v>741.351</v>
          </cell>
          <cell r="BL109">
            <v>803.71600000000001</v>
          </cell>
          <cell r="BM109">
            <v>895.77499999999998</v>
          </cell>
          <cell r="BN109">
            <v>980.87699999999995</v>
          </cell>
          <cell r="BO109">
            <v>1277.1120000000001</v>
          </cell>
          <cell r="BP109">
            <v>1327.1120000000001</v>
          </cell>
          <cell r="BQ109">
            <v>372.87815203899999</v>
          </cell>
          <cell r="BR109">
            <v>375.03615203899994</v>
          </cell>
          <cell r="BS109">
            <v>483.50815203899992</v>
          </cell>
          <cell r="BT109">
            <v>491.44415203899996</v>
          </cell>
          <cell r="BU109">
            <v>473.80521963199988</v>
          </cell>
          <cell r="BV109">
            <v>480.17674157399995</v>
          </cell>
          <cell r="BW109">
            <v>486.87474157399993</v>
          </cell>
          <cell r="BX109">
            <v>521.33974157399985</v>
          </cell>
          <cell r="BY109">
            <v>578.77610277199983</v>
          </cell>
          <cell r="BZ109">
            <v>196.523</v>
          </cell>
          <cell r="CA109">
            <v>207.4</v>
          </cell>
          <cell r="CB109">
            <v>202.44</v>
          </cell>
          <cell r="CC109">
            <v>698.38215203899995</v>
          </cell>
          <cell r="CD109">
            <v>606.36300000000006</v>
          </cell>
          <cell r="CE109">
            <v>92.019152038999891</v>
          </cell>
          <cell r="CF109">
            <v>15.175588226689275</v>
          </cell>
        </row>
        <row r="110">
          <cell r="L110">
            <v>1999.9646399999999</v>
          </cell>
          <cell r="N110">
            <v>1999.9646399999999</v>
          </cell>
          <cell r="Q110">
            <v>126.04443754799999</v>
          </cell>
          <cell r="R110">
            <v>445.03289853799998</v>
          </cell>
          <cell r="S110">
            <v>346.61981351199995</v>
          </cell>
          <cell r="T110">
            <v>219.998784503</v>
          </cell>
          <cell r="U110">
            <v>247.522541058</v>
          </cell>
          <cell r="V110">
            <v>279.08910039599999</v>
          </cell>
          <cell r="W110">
            <v>221.12264131399999</v>
          </cell>
          <cell r="X110">
            <v>527.82332316099996</v>
          </cell>
          <cell r="Y110">
            <v>89.998717825</v>
          </cell>
          <cell r="Z110">
            <v>69.294158159999895</v>
          </cell>
          <cell r="AA110">
            <v>2863.2583826419991</v>
          </cell>
          <cell r="AB110">
            <v>1.8584290096605172</v>
          </cell>
          <cell r="AC110" t="str">
            <v xml:space="preserve"> </v>
          </cell>
          <cell r="AD110">
            <v>1.8584290096605172</v>
          </cell>
          <cell r="AE110">
            <v>100</v>
          </cell>
          <cell r="AF110">
            <v>91.8</v>
          </cell>
          <cell r="AG110">
            <v>151.38036399999999</v>
          </cell>
          <cell r="AH110">
            <v>271.54036400000001</v>
          </cell>
          <cell r="AI110">
            <v>160.82836400000002</v>
          </cell>
          <cell r="AJ110">
            <v>121.27336400000002</v>
          </cell>
          <cell r="AK110">
            <v>162.04036400000001</v>
          </cell>
          <cell r="AL110">
            <v>109.50136400000001</v>
          </cell>
          <cell r="AM110">
            <v>105.72936399999998</v>
          </cell>
          <cell r="AN110">
            <v>113.53436399999998</v>
          </cell>
          <cell r="AO110">
            <v>110.973364</v>
          </cell>
          <cell r="AP110">
            <v>129.59</v>
          </cell>
          <cell r="AQ110">
            <v>-30.678033372999998</v>
          </cell>
          <cell r="AR110">
            <v>-25.335926451999995</v>
          </cell>
          <cell r="AS110">
            <v>173.49253453799997</v>
          </cell>
          <cell r="AT110">
            <v>185.79144951199993</v>
          </cell>
          <cell r="AU110">
            <v>98.725420502999981</v>
          </cell>
          <cell r="AV110">
            <v>85.482177057999991</v>
          </cell>
          <cell r="AW110">
            <v>169.58773639599997</v>
          </cell>
          <cell r="AX110">
            <v>115.39327731400002</v>
          </cell>
          <cell r="AY110">
            <v>290.71196662699998</v>
          </cell>
          <cell r="AZ110">
            <v>416.75640417499994</v>
          </cell>
          <cell r="BA110">
            <v>861.78930271299987</v>
          </cell>
          <cell r="BB110">
            <v>1208.4091162249997</v>
          </cell>
          <cell r="BC110">
            <v>1428.4079007279997</v>
          </cell>
          <cell r="BD110">
            <v>1675.9304417859998</v>
          </cell>
          <cell r="BE110">
            <v>1955.0195421819999</v>
          </cell>
          <cell r="BF110">
            <v>2176.1421834959997</v>
          </cell>
          <cell r="BG110">
            <v>2703.9655066569994</v>
          </cell>
          <cell r="BH110">
            <v>191.8</v>
          </cell>
          <cell r="BI110">
            <v>343.180364</v>
          </cell>
          <cell r="BJ110">
            <v>614.72072800000001</v>
          </cell>
          <cell r="BK110">
            <v>775.54909199999997</v>
          </cell>
          <cell r="BL110">
            <v>896.82245599999999</v>
          </cell>
          <cell r="BM110">
            <v>1058.8628200000001</v>
          </cell>
          <cell r="BN110">
            <v>1168.364184</v>
          </cell>
          <cell r="BO110">
            <v>1274.0935480000001</v>
          </cell>
          <cell r="BP110">
            <v>1387.6279119999999</v>
          </cell>
          <cell r="BQ110">
            <v>98.91196662699997</v>
          </cell>
          <cell r="BR110">
            <v>73.576040174999946</v>
          </cell>
          <cell r="BS110">
            <v>247.06857471299986</v>
          </cell>
          <cell r="BT110">
            <v>432.86002422499973</v>
          </cell>
          <cell r="BU110">
            <v>531.58544472799974</v>
          </cell>
          <cell r="BV110">
            <v>617.06762178599979</v>
          </cell>
          <cell r="BW110">
            <v>786.65535818199987</v>
          </cell>
          <cell r="BX110">
            <v>902.04863549599963</v>
          </cell>
          <cell r="BY110">
            <v>1316.3375946569995</v>
          </cell>
          <cell r="BZ110">
            <v>15</v>
          </cell>
          <cell r="CA110">
            <v>5.4</v>
          </cell>
          <cell r="CB110">
            <v>0.54900000000000004</v>
          </cell>
          <cell r="CC110">
            <v>416.75640417499994</v>
          </cell>
          <cell r="CD110">
            <v>20.948999999999998</v>
          </cell>
          <cell r="CE110">
            <v>395.80740417499993</v>
          </cell>
          <cell r="CF110">
            <v>1889.3856707957418</v>
          </cell>
        </row>
        <row r="111">
          <cell r="L111">
            <v>1777.4413401936974</v>
          </cell>
          <cell r="N111">
            <v>1777.4413401936974</v>
          </cell>
          <cell r="Q111">
            <v>204.51268717249002</v>
          </cell>
          <cell r="R111">
            <v>269.37811329502</v>
          </cell>
          <cell r="S111">
            <v>212.30961410553002</v>
          </cell>
          <cell r="T111">
            <v>128.46420516699999</v>
          </cell>
          <cell r="U111">
            <v>397.41227522100002</v>
          </cell>
          <cell r="V111">
            <v>254.80919068600005</v>
          </cell>
          <cell r="W111">
            <v>0</v>
          </cell>
          <cell r="X111">
            <v>0</v>
          </cell>
          <cell r="Y111">
            <v>0</v>
          </cell>
          <cell r="Z111">
            <v>0</v>
          </cell>
          <cell r="AA111">
            <v>1874.3853614200402</v>
          </cell>
          <cell r="AB111">
            <v>1.6516534760263737</v>
          </cell>
          <cell r="AC111" t="str">
            <v xml:space="preserve"> </v>
          </cell>
          <cell r="AD111">
            <v>1.6516534760263737</v>
          </cell>
          <cell r="AE111">
            <v>150</v>
          </cell>
          <cell r="AF111">
            <v>61.715109143801804</v>
          </cell>
          <cell r="AG111">
            <v>155.97091219979001</v>
          </cell>
          <cell r="AH111">
            <v>159.64321621495799</v>
          </cell>
          <cell r="AI111">
            <v>195.95822258717899</v>
          </cell>
          <cell r="AJ111">
            <v>79.668595440180496</v>
          </cell>
          <cell r="AK111">
            <v>385.33588039606599</v>
          </cell>
          <cell r="AL111">
            <v>227.426807743826</v>
          </cell>
          <cell r="AM111">
            <v>141.63770561169801</v>
          </cell>
          <cell r="AN111">
            <v>108.2</v>
          </cell>
          <cell r="AO111">
            <v>56.1</v>
          </cell>
          <cell r="AP111">
            <v>117.80000000000001</v>
          </cell>
          <cell r="AQ111">
            <v>77.984166629198171</v>
          </cell>
          <cell r="AR111">
            <v>48.541774972700011</v>
          </cell>
          <cell r="AS111">
            <v>109.73489708006201</v>
          </cell>
          <cell r="AT111">
            <v>16.351391518351022</v>
          </cell>
          <cell r="AU111">
            <v>48.795609726819492</v>
          </cell>
          <cell r="AV111">
            <v>12.076394824934027</v>
          </cell>
          <cell r="AW111">
            <v>27.382382942174047</v>
          </cell>
          <cell r="AX111">
            <v>-141.63770561169801</v>
          </cell>
          <cell r="AY111">
            <v>407.49927577300002</v>
          </cell>
          <cell r="AZ111">
            <v>612.01196294549004</v>
          </cell>
          <cell r="BA111">
            <v>881.3900762405101</v>
          </cell>
          <cell r="BB111">
            <v>1093.6996903460401</v>
          </cell>
          <cell r="BC111">
            <v>1222.1638955130402</v>
          </cell>
          <cell r="BD111">
            <v>1619.5761707340403</v>
          </cell>
          <cell r="BE111">
            <v>1874.3853614200402</v>
          </cell>
          <cell r="BF111">
            <v>1874.3853614200402</v>
          </cell>
          <cell r="BG111">
            <v>1874.3853614200402</v>
          </cell>
          <cell r="BH111">
            <v>211.71510914380181</v>
          </cell>
          <cell r="BI111">
            <v>367.68602134359185</v>
          </cell>
          <cell r="BJ111">
            <v>527.32923755854983</v>
          </cell>
          <cell r="BK111">
            <v>723.2874601457288</v>
          </cell>
          <cell r="BL111">
            <v>802.95605558590933</v>
          </cell>
          <cell r="BM111">
            <v>1188.2919359819753</v>
          </cell>
          <cell r="BN111">
            <v>1415.7187437258012</v>
          </cell>
          <cell r="BO111">
            <v>1557.3564493374993</v>
          </cell>
          <cell r="BP111">
            <v>1665.5564493374993</v>
          </cell>
          <cell r="BQ111">
            <v>195.78416662919821</v>
          </cell>
          <cell r="BR111">
            <v>244.32594160189819</v>
          </cell>
          <cell r="BS111">
            <v>354.06083868196026</v>
          </cell>
          <cell r="BT111">
            <v>370.41223020031134</v>
          </cell>
          <cell r="BU111">
            <v>419.20783992713086</v>
          </cell>
          <cell r="BV111">
            <v>431.284234752065</v>
          </cell>
          <cell r="BW111">
            <v>458.66661769423899</v>
          </cell>
          <cell r="BX111">
            <v>317.02891208254096</v>
          </cell>
          <cell r="BY111">
            <v>208.82891208254091</v>
          </cell>
          <cell r="BZ111">
            <v>88.558999999999997</v>
          </cell>
          <cell r="CA111">
            <v>68.599999999999994</v>
          </cell>
          <cell r="CB111">
            <v>138.1</v>
          </cell>
          <cell r="CC111">
            <v>612.01196294549004</v>
          </cell>
          <cell r="CD111">
            <v>295.25900000000001</v>
          </cell>
          <cell r="CE111">
            <v>316.75296294549003</v>
          </cell>
          <cell r="CF111">
            <v>107.27969780616</v>
          </cell>
        </row>
        <row r="112">
          <cell r="L112">
            <v>400</v>
          </cell>
          <cell r="N112">
            <v>400</v>
          </cell>
          <cell r="Q112">
            <v>0</v>
          </cell>
          <cell r="R112">
            <v>0</v>
          </cell>
          <cell r="S112">
            <v>0</v>
          </cell>
          <cell r="T112">
            <v>0</v>
          </cell>
          <cell r="U112">
            <v>0</v>
          </cell>
          <cell r="V112">
            <v>0</v>
          </cell>
          <cell r="W112">
            <v>0</v>
          </cell>
          <cell r="X112">
            <v>0</v>
          </cell>
          <cell r="Y112">
            <v>0</v>
          </cell>
          <cell r="Z112">
            <v>0</v>
          </cell>
          <cell r="AA112">
            <v>0</v>
          </cell>
          <cell r="AB112">
            <v>0.37169237345326611</v>
          </cell>
          <cell r="AC112" t="str">
            <v xml:space="preserve"> </v>
          </cell>
          <cell r="AD112">
            <v>0.37169237345326611</v>
          </cell>
          <cell r="AE112">
            <v>0</v>
          </cell>
          <cell r="AF112">
            <v>0</v>
          </cell>
          <cell r="AG112">
            <v>0</v>
          </cell>
          <cell r="AH112">
            <v>300</v>
          </cell>
          <cell r="AI112">
            <v>100</v>
          </cell>
          <cell r="AJ112">
            <v>100</v>
          </cell>
          <cell r="AK112">
            <v>0</v>
          </cell>
          <cell r="AL112">
            <v>0</v>
          </cell>
          <cell r="AM112">
            <v>100</v>
          </cell>
          <cell r="AN112">
            <v>100</v>
          </cell>
          <cell r="AO112">
            <v>100</v>
          </cell>
          <cell r="AP112">
            <v>0</v>
          </cell>
          <cell r="AQ112">
            <v>0</v>
          </cell>
          <cell r="AR112">
            <v>0</v>
          </cell>
          <cell r="AS112">
            <v>-300</v>
          </cell>
          <cell r="AT112">
            <v>-100</v>
          </cell>
          <cell r="AU112">
            <v>-100</v>
          </cell>
          <cell r="AV112">
            <v>0</v>
          </cell>
          <cell r="AW112">
            <v>0</v>
          </cell>
          <cell r="AX112">
            <v>-100</v>
          </cell>
          <cell r="AY112">
            <v>0</v>
          </cell>
          <cell r="AZ112">
            <v>0</v>
          </cell>
          <cell r="BA112">
            <v>0</v>
          </cell>
          <cell r="BB112">
            <v>0</v>
          </cell>
          <cell r="BC112">
            <v>0</v>
          </cell>
          <cell r="BD112">
            <v>0</v>
          </cell>
          <cell r="BE112">
            <v>0</v>
          </cell>
          <cell r="BF112">
            <v>0</v>
          </cell>
          <cell r="BG112">
            <v>0</v>
          </cell>
          <cell r="BH112">
            <v>0</v>
          </cell>
          <cell r="BI112">
            <v>0</v>
          </cell>
          <cell r="BJ112">
            <v>300</v>
          </cell>
          <cell r="BK112">
            <v>400</v>
          </cell>
          <cell r="BL112">
            <v>500</v>
          </cell>
          <cell r="BM112">
            <v>500</v>
          </cell>
          <cell r="BN112">
            <v>500</v>
          </cell>
          <cell r="BO112">
            <v>600</v>
          </cell>
          <cell r="BP112">
            <v>700</v>
          </cell>
          <cell r="BQ112">
            <v>0</v>
          </cell>
          <cell r="BR112">
            <v>0</v>
          </cell>
          <cell r="BS112">
            <v>-300</v>
          </cell>
          <cell r="BT112">
            <v>-400</v>
          </cell>
          <cell r="BU112">
            <v>-500</v>
          </cell>
          <cell r="BV112">
            <v>-500</v>
          </cell>
          <cell r="BW112">
            <v>-500</v>
          </cell>
          <cell r="BX112">
            <v>-600</v>
          </cell>
          <cell r="BY112">
            <v>-700</v>
          </cell>
          <cell r="CC112">
            <v>0</v>
          </cell>
          <cell r="CD112">
            <v>0</v>
          </cell>
          <cell r="CE112">
            <v>0</v>
          </cell>
          <cell r="CF112" t="str">
            <v xml:space="preserve">n.a. </v>
          </cell>
        </row>
        <row r="113">
          <cell r="L113" t="e">
            <v>#REF!</v>
          </cell>
          <cell r="M113" t="e">
            <v>#REF!</v>
          </cell>
          <cell r="N113" t="e">
            <v>#REF!</v>
          </cell>
          <cell r="Q113">
            <v>0</v>
          </cell>
          <cell r="R113">
            <v>0</v>
          </cell>
          <cell r="S113">
            <v>208.57856327699997</v>
          </cell>
          <cell r="T113">
            <v>2.3195410023199998</v>
          </cell>
          <cell r="U113">
            <v>85.030420000000007</v>
          </cell>
          <cell r="V113">
            <v>66.963988000000001</v>
          </cell>
          <cell r="W113">
            <v>7.5399120000000002</v>
          </cell>
          <cell r="X113">
            <v>6.4597169999999995</v>
          </cell>
          <cell r="Y113">
            <v>4.9280130000000009</v>
          </cell>
          <cell r="Z113">
            <v>0.74346800000000002</v>
          </cell>
          <cell r="AA113">
            <v>412.56362227931999</v>
          </cell>
          <cell r="AB113" t="e">
            <v>#REF!</v>
          </cell>
          <cell r="AC113" t="e">
            <v>#REF!</v>
          </cell>
          <cell r="AD113" t="e">
            <v>#REF!</v>
          </cell>
          <cell r="AE113">
            <v>30</v>
          </cell>
          <cell r="AF113">
            <v>0</v>
          </cell>
          <cell r="AG113">
            <v>0</v>
          </cell>
          <cell r="AH113">
            <v>0</v>
          </cell>
          <cell r="AI113">
            <v>62.009239128671091</v>
          </cell>
          <cell r="AJ113">
            <v>148.61161945865189</v>
          </cell>
          <cell r="AK113">
            <v>74.654425599736498</v>
          </cell>
          <cell r="AL113">
            <v>98.310016011817709</v>
          </cell>
          <cell r="AM113">
            <v>4.1504132679958099</v>
          </cell>
          <cell r="AN113">
            <v>33.277195453654002</v>
          </cell>
          <cell r="AO113">
            <v>4.9870910794730197</v>
          </cell>
          <cell r="AP113">
            <v>0</v>
          </cell>
          <cell r="AQ113">
            <v>0</v>
          </cell>
          <cell r="AR113">
            <v>0</v>
          </cell>
          <cell r="AS113">
            <v>0</v>
          </cell>
          <cell r="AT113">
            <v>146.56932414832889</v>
          </cell>
          <cell r="AU113">
            <v>-146.29207845633189</v>
          </cell>
          <cell r="AV113">
            <v>10.375994400263508</v>
          </cell>
          <cell r="AW113">
            <v>-31.346028011817708</v>
          </cell>
          <cell r="AX113">
            <v>3.3894987320041903</v>
          </cell>
          <cell r="AY113">
            <v>30</v>
          </cell>
          <cell r="AZ113">
            <v>30</v>
          </cell>
          <cell r="BA113">
            <v>30</v>
          </cell>
          <cell r="BB113">
            <v>238.57856327699997</v>
          </cell>
          <cell r="BC113">
            <v>240.89810427931997</v>
          </cell>
          <cell r="BD113">
            <v>325.92852427931996</v>
          </cell>
          <cell r="BE113">
            <v>392.89251227931993</v>
          </cell>
          <cell r="BF113">
            <v>400.43242427931995</v>
          </cell>
          <cell r="BG113">
            <v>406.89214127931996</v>
          </cell>
          <cell r="BH113">
            <v>30</v>
          </cell>
          <cell r="BI113">
            <v>30</v>
          </cell>
          <cell r="BJ113">
            <v>30</v>
          </cell>
          <cell r="BK113">
            <v>92.009239128671084</v>
          </cell>
          <cell r="BL113">
            <v>240.62085858732297</v>
          </cell>
          <cell r="BM113">
            <v>315.27528418705947</v>
          </cell>
          <cell r="BN113">
            <v>413.58530019887718</v>
          </cell>
          <cell r="BO113">
            <v>417.73571346687299</v>
          </cell>
          <cell r="BP113">
            <v>451.01290892052702</v>
          </cell>
          <cell r="BQ113">
            <v>0</v>
          </cell>
          <cell r="BR113">
            <v>0</v>
          </cell>
          <cell r="BS113">
            <v>0</v>
          </cell>
          <cell r="BT113">
            <v>146.56932414832889</v>
          </cell>
          <cell r="BU113">
            <v>0.27724569199699545</v>
          </cell>
          <cell r="BV113">
            <v>10.653240092260489</v>
          </cell>
          <cell r="BW113">
            <v>-20.692787919557247</v>
          </cell>
          <cell r="BX113">
            <v>-17.303289187553048</v>
          </cell>
          <cell r="BY113">
            <v>-44.120767641207067</v>
          </cell>
          <cell r="BZ113">
            <v>0</v>
          </cell>
          <cell r="CA113">
            <v>0</v>
          </cell>
          <cell r="CB113">
            <v>53.442999999999998</v>
          </cell>
          <cell r="CC113">
            <v>30</v>
          </cell>
          <cell r="CD113">
            <v>53.442999999999998</v>
          </cell>
          <cell r="CE113">
            <v>-23.442999999999998</v>
          </cell>
          <cell r="CF113">
            <v>-43.865426716314573</v>
          </cell>
        </row>
        <row r="114">
          <cell r="H114" t="str">
            <v>Bonos de Seguridad</v>
          </cell>
          <cell r="L114">
            <v>426.00000000000006</v>
          </cell>
          <cell r="N114">
            <v>426.00000000000006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208.57856327699997</v>
          </cell>
          <cell r="T114">
            <v>2.3195410023199998</v>
          </cell>
          <cell r="U114">
            <v>85.030420000000007</v>
          </cell>
          <cell r="V114">
            <v>66.963988000000001</v>
          </cell>
          <cell r="W114">
            <v>7.5399120000000002</v>
          </cell>
          <cell r="X114">
            <v>6.4597169999999995</v>
          </cell>
          <cell r="Y114">
            <v>4.9280130000000009</v>
          </cell>
          <cell r="Z114">
            <v>0.74346800000000002</v>
          </cell>
          <cell r="AA114">
            <v>382.56362227931999</v>
          </cell>
          <cell r="AB114">
            <v>0.39585237772772847</v>
          </cell>
          <cell r="AC114" t="str">
            <v xml:space="preserve"> </v>
          </cell>
          <cell r="AD114">
            <v>0.39585237772772847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62.009239128671091</v>
          </cell>
          <cell r="AJ114">
            <v>148.61161945865189</v>
          </cell>
          <cell r="AK114">
            <v>74.654425599736498</v>
          </cell>
          <cell r="AL114">
            <v>98.310016011817709</v>
          </cell>
          <cell r="AM114">
            <v>4.1504132679958099</v>
          </cell>
          <cell r="AN114">
            <v>33.277195453654002</v>
          </cell>
          <cell r="AO114">
            <v>4.9870910794730197</v>
          </cell>
          <cell r="AP114">
            <v>0</v>
          </cell>
          <cell r="AQ114">
            <v>0</v>
          </cell>
          <cell r="AR114">
            <v>0</v>
          </cell>
          <cell r="AS114">
            <v>0</v>
          </cell>
          <cell r="AT114">
            <v>146.56932414832889</v>
          </cell>
          <cell r="AU114">
            <v>-146.29207845633189</v>
          </cell>
          <cell r="AV114">
            <v>10.375994400263508</v>
          </cell>
          <cell r="AW114">
            <v>-31.346028011817708</v>
          </cell>
          <cell r="AX114">
            <v>3.3894987320041903</v>
          </cell>
          <cell r="AY114">
            <v>0</v>
          </cell>
          <cell r="AZ114">
            <v>0</v>
          </cell>
          <cell r="BA114">
            <v>0</v>
          </cell>
          <cell r="BB114">
            <v>208.57856327699997</v>
          </cell>
          <cell r="BC114">
            <v>210.89810427931997</v>
          </cell>
          <cell r="BD114">
            <v>295.92852427931996</v>
          </cell>
          <cell r="BE114">
            <v>362.89251227931993</v>
          </cell>
          <cell r="BF114">
            <v>370.43242427931995</v>
          </cell>
          <cell r="BG114">
            <v>376.89214127931996</v>
          </cell>
          <cell r="BH114">
            <v>0</v>
          </cell>
          <cell r="BI114">
            <v>0</v>
          </cell>
          <cell r="BJ114">
            <v>0</v>
          </cell>
          <cell r="BK114">
            <v>62.009239128671091</v>
          </cell>
          <cell r="BL114">
            <v>210.62085858732297</v>
          </cell>
          <cell r="BM114">
            <v>285.27528418705947</v>
          </cell>
          <cell r="BN114">
            <v>383.58530019887718</v>
          </cell>
          <cell r="BO114">
            <v>387.73571346687299</v>
          </cell>
          <cell r="BP114">
            <v>421.01290892052702</v>
          </cell>
          <cell r="BQ114">
            <v>0</v>
          </cell>
          <cell r="BR114">
            <v>0</v>
          </cell>
          <cell r="BS114">
            <v>0</v>
          </cell>
          <cell r="BT114">
            <v>146.56932414832889</v>
          </cell>
          <cell r="BU114">
            <v>0.27724569199699545</v>
          </cell>
          <cell r="BV114">
            <v>10.653240092260489</v>
          </cell>
          <cell r="BW114">
            <v>-20.692787919557247</v>
          </cell>
          <cell r="BX114">
            <v>-17.303289187553048</v>
          </cell>
          <cell r="BY114">
            <v>-44.120767641207067</v>
          </cell>
          <cell r="BZ114">
            <v>0</v>
          </cell>
          <cell r="CC114">
            <v>0</v>
          </cell>
          <cell r="CD114">
            <v>0</v>
          </cell>
          <cell r="CE114">
            <v>0</v>
          </cell>
          <cell r="CF114" t="str">
            <v xml:space="preserve">n.a. </v>
          </cell>
        </row>
        <row r="115">
          <cell r="H115" t="str">
            <v>Fondo de Pensiones Caja Agraria</v>
          </cell>
          <cell r="M115">
            <v>48</v>
          </cell>
          <cell r="N115">
            <v>48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  <cell r="T115">
            <v>0</v>
          </cell>
          <cell r="U115">
            <v>0</v>
          </cell>
          <cell r="V115">
            <v>0</v>
          </cell>
          <cell r="W115">
            <v>0</v>
          </cell>
          <cell r="X115">
            <v>0</v>
          </cell>
          <cell r="Y115">
            <v>0</v>
          </cell>
          <cell r="Z115">
            <v>0</v>
          </cell>
          <cell r="AA115">
            <v>0</v>
          </cell>
          <cell r="AB115" t="str">
            <v xml:space="preserve"> </v>
          </cell>
          <cell r="AC115">
            <v>4.460308481439193E-2</v>
          </cell>
          <cell r="AD115">
            <v>4.460308481439193E-2</v>
          </cell>
          <cell r="AP115">
            <v>0</v>
          </cell>
          <cell r="AQ115">
            <v>0</v>
          </cell>
          <cell r="AR115">
            <v>0</v>
          </cell>
          <cell r="AS115">
            <v>0</v>
          </cell>
          <cell r="AT115">
            <v>0</v>
          </cell>
          <cell r="AU115">
            <v>0</v>
          </cell>
          <cell r="AV115">
            <v>0</v>
          </cell>
          <cell r="AW115">
            <v>0</v>
          </cell>
          <cell r="AX115">
            <v>0</v>
          </cell>
          <cell r="AY115">
            <v>0</v>
          </cell>
          <cell r="AZ115">
            <v>0</v>
          </cell>
          <cell r="BA115">
            <v>0</v>
          </cell>
          <cell r="BB115">
            <v>0</v>
          </cell>
          <cell r="BC115">
            <v>0</v>
          </cell>
          <cell r="BD115">
            <v>0</v>
          </cell>
          <cell r="BE115">
            <v>0</v>
          </cell>
          <cell r="BF115">
            <v>0</v>
          </cell>
          <cell r="BG115">
            <v>0</v>
          </cell>
          <cell r="BH115">
            <v>0</v>
          </cell>
          <cell r="BI115">
            <v>0</v>
          </cell>
          <cell r="BJ115">
            <v>0</v>
          </cell>
          <cell r="BK115">
            <v>0</v>
          </cell>
          <cell r="BL115">
            <v>0</v>
          </cell>
          <cell r="BM115">
            <v>0</v>
          </cell>
          <cell r="BN115">
            <v>0</v>
          </cell>
          <cell r="BO115">
            <v>0</v>
          </cell>
          <cell r="BP115">
            <v>0</v>
          </cell>
          <cell r="BQ115">
            <v>0</v>
          </cell>
          <cell r="BR115">
            <v>0</v>
          </cell>
          <cell r="BS115">
            <v>0</v>
          </cell>
          <cell r="BT115">
            <v>0</v>
          </cell>
          <cell r="BU115">
            <v>0</v>
          </cell>
          <cell r="BV115">
            <v>0</v>
          </cell>
          <cell r="BW115">
            <v>0</v>
          </cell>
          <cell r="BX115">
            <v>0</v>
          </cell>
          <cell r="BY115">
            <v>0</v>
          </cell>
          <cell r="BZ115">
            <v>0</v>
          </cell>
          <cell r="CA115">
            <v>0</v>
          </cell>
          <cell r="CB115">
            <v>53.442999999999998</v>
          </cell>
          <cell r="CC115">
            <v>0</v>
          </cell>
          <cell r="CD115">
            <v>53.442999999999998</v>
          </cell>
          <cell r="CE115">
            <v>-53.442999999999998</v>
          </cell>
          <cell r="CF115">
            <v>-100</v>
          </cell>
        </row>
        <row r="116">
          <cell r="H116" t="str">
            <v>Fondo de Solidaridad Agropecuario</v>
          </cell>
          <cell r="M116">
            <v>105</v>
          </cell>
          <cell r="N116">
            <v>105</v>
          </cell>
          <cell r="O116">
            <v>30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  <cell r="T116">
            <v>0</v>
          </cell>
          <cell r="U116">
            <v>0</v>
          </cell>
          <cell r="V116">
            <v>0</v>
          </cell>
          <cell r="W116">
            <v>0</v>
          </cell>
          <cell r="X116">
            <v>0</v>
          </cell>
          <cell r="Y116">
            <v>0</v>
          </cell>
          <cell r="Z116">
            <v>0</v>
          </cell>
          <cell r="AA116">
            <v>30</v>
          </cell>
          <cell r="AB116" t="str">
            <v xml:space="preserve"> </v>
          </cell>
          <cell r="AC116">
            <v>9.7569248031482342E-2</v>
          </cell>
          <cell r="AD116">
            <v>9.7569248031482342E-2</v>
          </cell>
          <cell r="AE116">
            <v>30</v>
          </cell>
          <cell r="AP116">
            <v>0</v>
          </cell>
          <cell r="AQ116">
            <v>0</v>
          </cell>
          <cell r="AR116">
            <v>0</v>
          </cell>
          <cell r="AS116">
            <v>0</v>
          </cell>
          <cell r="AT116">
            <v>0</v>
          </cell>
          <cell r="AU116">
            <v>0</v>
          </cell>
          <cell r="AV116">
            <v>0</v>
          </cell>
          <cell r="AW116">
            <v>0</v>
          </cell>
          <cell r="AX116">
            <v>0</v>
          </cell>
          <cell r="AY116">
            <v>30</v>
          </cell>
          <cell r="AZ116">
            <v>30</v>
          </cell>
          <cell r="BA116">
            <v>30</v>
          </cell>
          <cell r="BB116">
            <v>30</v>
          </cell>
          <cell r="BC116">
            <v>30</v>
          </cell>
          <cell r="BD116">
            <v>30</v>
          </cell>
          <cell r="BE116">
            <v>30</v>
          </cell>
          <cell r="BF116">
            <v>30</v>
          </cell>
          <cell r="BG116">
            <v>30</v>
          </cell>
          <cell r="BH116">
            <v>30</v>
          </cell>
          <cell r="BI116">
            <v>30</v>
          </cell>
          <cell r="BJ116">
            <v>30</v>
          </cell>
          <cell r="BK116">
            <v>30</v>
          </cell>
          <cell r="BL116">
            <v>30</v>
          </cell>
          <cell r="BM116">
            <v>30</v>
          </cell>
          <cell r="BN116">
            <v>30</v>
          </cell>
          <cell r="BO116">
            <v>30</v>
          </cell>
          <cell r="BP116">
            <v>30</v>
          </cell>
          <cell r="BQ116">
            <v>0</v>
          </cell>
          <cell r="BR116">
            <v>0</v>
          </cell>
          <cell r="BS116">
            <v>0</v>
          </cell>
          <cell r="BT116">
            <v>0</v>
          </cell>
          <cell r="BU116">
            <v>0</v>
          </cell>
          <cell r="BV116">
            <v>0</v>
          </cell>
          <cell r="BW116">
            <v>0</v>
          </cell>
          <cell r="BX116">
            <v>0</v>
          </cell>
          <cell r="BY116">
            <v>0</v>
          </cell>
          <cell r="CC116">
            <v>30</v>
          </cell>
          <cell r="CD116">
            <v>0</v>
          </cell>
          <cell r="CE116">
            <v>30</v>
          </cell>
          <cell r="CF116" t="str">
            <v xml:space="preserve">n.a. </v>
          </cell>
        </row>
        <row r="117">
          <cell r="L117">
            <v>3390.7645173871006</v>
          </cell>
          <cell r="M117">
            <v>48</v>
          </cell>
          <cell r="N117">
            <v>3438.7645173871006</v>
          </cell>
          <cell r="Q117">
            <v>256.43030970000001</v>
          </cell>
          <cell r="R117">
            <v>449.02652563316997</v>
          </cell>
          <cell r="S117">
            <v>274.88899371474997</v>
          </cell>
          <cell r="T117">
            <v>147.26920567100001</v>
          </cell>
          <cell r="U117">
            <v>524.38046999999995</v>
          </cell>
          <cell r="V117">
            <v>271.66789339477998</v>
          </cell>
          <cell r="W117">
            <v>512.99476235101008</v>
          </cell>
          <cell r="X117">
            <v>57.724899999999998</v>
          </cell>
          <cell r="Y117">
            <v>85.553600000000003</v>
          </cell>
          <cell r="Z117">
            <v>352.20499999999998</v>
          </cell>
          <cell r="AA117">
            <v>3141.0388335647103</v>
          </cell>
          <cell r="AB117">
            <v>3.150803278221824</v>
          </cell>
          <cell r="AC117">
            <v>4.460308481439193E-2</v>
          </cell>
          <cell r="AD117">
            <v>3.1954063630362164</v>
          </cell>
          <cell r="AE117">
            <v>139.30530849418165</v>
          </cell>
          <cell r="AF117">
            <v>63.540300000000002</v>
          </cell>
          <cell r="AG117">
            <v>235.26891249119799</v>
          </cell>
          <cell r="AH117">
            <v>419.65271282646</v>
          </cell>
          <cell r="AI117">
            <v>303.69064399327402</v>
          </cell>
          <cell r="AJ117">
            <v>165.856703213</v>
          </cell>
          <cell r="AK117">
            <v>596.91329012715403</v>
          </cell>
          <cell r="AL117">
            <v>539.53678949699997</v>
          </cell>
          <cell r="AM117">
            <v>581.07928970912894</v>
          </cell>
          <cell r="AN117">
            <v>45.112831234860003</v>
          </cell>
          <cell r="AO117">
            <v>66.128830429649099</v>
          </cell>
          <cell r="AP117">
            <v>14.975498205818354</v>
          </cell>
          <cell r="AQ117">
            <v>-8.9239336000000051</v>
          </cell>
          <cell r="AR117">
            <v>21.161397208802015</v>
          </cell>
          <cell r="AS117">
            <v>29.373812806709964</v>
          </cell>
          <cell r="AT117">
            <v>-28.80165027852405</v>
          </cell>
          <cell r="AU117">
            <v>-18.587497541999994</v>
          </cell>
          <cell r="AV117">
            <v>-72.532820127154082</v>
          </cell>
          <cell r="AW117">
            <v>-267.86889610221999</v>
          </cell>
          <cell r="AX117">
            <v>-68.084527358118862</v>
          </cell>
          <cell r="AY117">
            <v>208.8971731</v>
          </cell>
          <cell r="AZ117">
            <v>465.32748279999998</v>
          </cell>
          <cell r="BA117">
            <v>914.35400843316995</v>
          </cell>
          <cell r="BB117">
            <v>1189.2430021479199</v>
          </cell>
          <cell r="BC117">
            <v>1336.5122078189199</v>
          </cell>
          <cell r="BD117">
            <v>1860.8926778189198</v>
          </cell>
          <cell r="BE117">
            <v>2132.5605712136999</v>
          </cell>
          <cell r="BF117">
            <v>2645.5553335647101</v>
          </cell>
          <cell r="BG117">
            <v>2703.2802335647102</v>
          </cell>
          <cell r="BH117">
            <v>202.84560849418165</v>
          </cell>
          <cell r="BI117">
            <v>438.11452098537961</v>
          </cell>
          <cell r="BJ117">
            <v>857.76723381183956</v>
          </cell>
          <cell r="BK117">
            <v>1161.4578778051136</v>
          </cell>
          <cell r="BL117">
            <v>1327.3145810181136</v>
          </cell>
          <cell r="BM117">
            <v>2074.2278711452677</v>
          </cell>
          <cell r="BN117">
            <v>2463.7646606422677</v>
          </cell>
          <cell r="BO117">
            <v>3044.8439503513964</v>
          </cell>
          <cell r="BP117">
            <v>3089.9567815862565</v>
          </cell>
          <cell r="BQ117">
            <v>6.0515646058183563</v>
          </cell>
          <cell r="BR117">
            <v>27.212961814620371</v>
          </cell>
          <cell r="BS117">
            <v>56.586774621330392</v>
          </cell>
          <cell r="BT117">
            <v>27.785124342806284</v>
          </cell>
          <cell r="BU117">
            <v>9.1976268008063471</v>
          </cell>
          <cell r="BV117">
            <v>-213.33519332634796</v>
          </cell>
          <cell r="BW117">
            <v>-331.20408942856784</v>
          </cell>
          <cell r="BX117">
            <v>-399.28861678668636</v>
          </cell>
          <cell r="BY117">
            <v>-386.6765480215463</v>
          </cell>
          <cell r="BZ117">
            <v>56.326999999999998</v>
          </cell>
          <cell r="CA117">
            <v>385.8186</v>
          </cell>
          <cell r="CB117">
            <v>208.29500000000002</v>
          </cell>
          <cell r="CC117">
            <v>465.32748279999998</v>
          </cell>
          <cell r="CD117">
            <v>650.44060000000002</v>
          </cell>
          <cell r="CE117">
            <v>-185.11311720000003</v>
          </cell>
          <cell r="CF117">
            <v>-28.459649843506085</v>
          </cell>
        </row>
        <row r="118">
          <cell r="G118" t="str">
            <v>TESORERIA TES B</v>
          </cell>
          <cell r="L118">
            <v>3111.1993576444547</v>
          </cell>
          <cell r="N118">
            <v>3111.1993576444547</v>
          </cell>
          <cell r="O118">
            <v>154.2808067</v>
          </cell>
          <cell r="P118">
            <v>54.616366399999997</v>
          </cell>
          <cell r="Q118">
            <v>256.43030970000001</v>
          </cell>
          <cell r="R118">
            <v>449.02652563316997</v>
          </cell>
          <cell r="S118">
            <v>274.88899371474997</v>
          </cell>
          <cell r="T118">
            <v>147.26920567100001</v>
          </cell>
          <cell r="U118">
            <v>524.38046999999995</v>
          </cell>
          <cell r="V118">
            <v>271.66789339477998</v>
          </cell>
          <cell r="W118">
            <v>512.99476235101008</v>
          </cell>
          <cell r="X118">
            <v>57.724899999999998</v>
          </cell>
          <cell r="Y118">
            <v>85.553600000000003</v>
          </cell>
          <cell r="Z118">
            <v>352.20499999999998</v>
          </cell>
          <cell r="AA118">
            <v>3141.0388335647103</v>
          </cell>
          <cell r="AB118">
            <v>2.8910226838228605</v>
          </cell>
          <cell r="AC118" t="str">
            <v xml:space="preserve"> </v>
          </cell>
          <cell r="AD118">
            <v>2.8910226838228605</v>
          </cell>
          <cell r="AE118">
            <v>139.30530849418165</v>
          </cell>
          <cell r="AF118">
            <v>63.540300000000002</v>
          </cell>
          <cell r="AG118">
            <v>235.26891249119799</v>
          </cell>
          <cell r="AH118">
            <v>419.65271282646</v>
          </cell>
          <cell r="AI118">
            <v>303.69064399327402</v>
          </cell>
          <cell r="AJ118">
            <v>165.856703213</v>
          </cell>
          <cell r="AK118">
            <v>446.91329012715403</v>
          </cell>
          <cell r="AL118">
            <v>439.53678949699997</v>
          </cell>
          <cell r="AM118">
            <v>581.07928970912894</v>
          </cell>
          <cell r="AN118">
            <v>45.112831234860003</v>
          </cell>
          <cell r="AO118">
            <v>66.128830429649099</v>
          </cell>
          <cell r="AP118">
            <v>14.975498205818354</v>
          </cell>
          <cell r="AQ118">
            <v>-8.9239336000000051</v>
          </cell>
          <cell r="AR118">
            <v>21.161397208802015</v>
          </cell>
          <cell r="AS118">
            <v>29.373812806709964</v>
          </cell>
          <cell r="AT118">
            <v>-28.80165027852405</v>
          </cell>
          <cell r="AU118">
            <v>-18.587497541999994</v>
          </cell>
          <cell r="AV118">
            <v>77.467179872845918</v>
          </cell>
          <cell r="AW118">
            <v>-167.86889610221999</v>
          </cell>
          <cell r="AX118">
            <v>-68.084527358118862</v>
          </cell>
          <cell r="AY118">
            <v>208.8971731</v>
          </cell>
          <cell r="AZ118">
            <v>465.32748279999998</v>
          </cell>
          <cell r="BA118">
            <v>914.35400843316995</v>
          </cell>
          <cell r="BB118">
            <v>1189.2430021479199</v>
          </cell>
          <cell r="BC118">
            <v>1336.5122078189199</v>
          </cell>
          <cell r="BD118">
            <v>1860.8926778189198</v>
          </cell>
          <cell r="BE118">
            <v>2132.5605712136999</v>
          </cell>
          <cell r="BF118">
            <v>2645.5553335647101</v>
          </cell>
          <cell r="BG118">
            <v>2703.2802335647102</v>
          </cell>
          <cell r="BH118">
            <v>202.84560849418165</v>
          </cell>
          <cell r="BI118">
            <v>438.11452098537961</v>
          </cell>
          <cell r="BJ118">
            <v>857.76723381183956</v>
          </cell>
          <cell r="BK118">
            <v>1161.4578778051136</v>
          </cell>
          <cell r="BL118">
            <v>1327.3145810181136</v>
          </cell>
          <cell r="BM118">
            <v>1774.2278711452677</v>
          </cell>
          <cell r="BN118">
            <v>2213.7646606422677</v>
          </cell>
          <cell r="BO118">
            <v>2794.8439503513964</v>
          </cell>
          <cell r="BP118">
            <v>2839.9567815862565</v>
          </cell>
          <cell r="BQ118">
            <v>6.0515646058183563</v>
          </cell>
          <cell r="BR118">
            <v>27.212961814620371</v>
          </cell>
          <cell r="BS118">
            <v>56.586774621330392</v>
          </cell>
          <cell r="BT118">
            <v>27.785124342806284</v>
          </cell>
          <cell r="BU118">
            <v>9.1976268008063471</v>
          </cell>
          <cell r="BV118">
            <v>86.664806673652038</v>
          </cell>
          <cell r="BW118">
            <v>-81.204089428567841</v>
          </cell>
          <cell r="BX118">
            <v>-149.28861678668636</v>
          </cell>
          <cell r="BY118">
            <v>-136.6765480215463</v>
          </cell>
          <cell r="BZ118">
            <v>56.326999999999998</v>
          </cell>
          <cell r="CA118">
            <v>385.8186</v>
          </cell>
          <cell r="CB118">
            <v>154.846</v>
          </cell>
          <cell r="CC118">
            <v>465.32748279999998</v>
          </cell>
          <cell r="CD118">
            <v>596.99160000000006</v>
          </cell>
          <cell r="CE118">
            <v>-131.66411720000008</v>
          </cell>
          <cell r="CF118">
            <v>-22.054601304272971</v>
          </cell>
        </row>
        <row r="119">
          <cell r="G119" t="str">
            <v>OTROS</v>
          </cell>
          <cell r="L119">
            <v>0</v>
          </cell>
          <cell r="M119">
            <v>48</v>
          </cell>
          <cell r="N119">
            <v>48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  <cell r="T119">
            <v>0</v>
          </cell>
          <cell r="U119">
            <v>0</v>
          </cell>
          <cell r="V119">
            <v>0</v>
          </cell>
          <cell r="W119">
            <v>0</v>
          </cell>
          <cell r="X119">
            <v>0</v>
          </cell>
          <cell r="Y119">
            <v>0</v>
          </cell>
          <cell r="Z119">
            <v>0</v>
          </cell>
          <cell r="AA119">
            <v>0</v>
          </cell>
          <cell r="AB119" t="str">
            <v xml:space="preserve"> </v>
          </cell>
          <cell r="AC119">
            <v>4.460308481439193E-2</v>
          </cell>
          <cell r="AD119">
            <v>4.460308481439193E-2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150</v>
          </cell>
          <cell r="AL119">
            <v>100</v>
          </cell>
          <cell r="AM119">
            <v>0</v>
          </cell>
          <cell r="AN119">
            <v>0</v>
          </cell>
          <cell r="AO119">
            <v>0</v>
          </cell>
          <cell r="AP119">
            <v>0</v>
          </cell>
          <cell r="AQ119">
            <v>0</v>
          </cell>
          <cell r="AR119">
            <v>0</v>
          </cell>
          <cell r="AS119">
            <v>0</v>
          </cell>
          <cell r="AT119">
            <v>0</v>
          </cell>
          <cell r="AU119">
            <v>0</v>
          </cell>
          <cell r="AV119">
            <v>-150</v>
          </cell>
          <cell r="AW119">
            <v>-100</v>
          </cell>
          <cell r="AX119">
            <v>0</v>
          </cell>
          <cell r="AY119">
            <v>0</v>
          </cell>
          <cell r="AZ119">
            <v>0</v>
          </cell>
          <cell r="BA119">
            <v>0</v>
          </cell>
          <cell r="BB119">
            <v>0</v>
          </cell>
          <cell r="BC119">
            <v>0</v>
          </cell>
          <cell r="BD119">
            <v>0</v>
          </cell>
          <cell r="BE119">
            <v>0</v>
          </cell>
          <cell r="BF119">
            <v>0</v>
          </cell>
          <cell r="BG119">
            <v>0</v>
          </cell>
          <cell r="BH119">
            <v>0</v>
          </cell>
          <cell r="BI119">
            <v>0</v>
          </cell>
          <cell r="BJ119">
            <v>0</v>
          </cell>
          <cell r="BK119">
            <v>0</v>
          </cell>
          <cell r="BL119">
            <v>0</v>
          </cell>
          <cell r="BM119">
            <v>300</v>
          </cell>
          <cell r="BN119">
            <v>250</v>
          </cell>
          <cell r="BO119">
            <v>250</v>
          </cell>
          <cell r="BP119">
            <v>250</v>
          </cell>
          <cell r="BQ119">
            <v>0</v>
          </cell>
          <cell r="BR119">
            <v>0</v>
          </cell>
          <cell r="BS119">
            <v>0</v>
          </cell>
          <cell r="BT119">
            <v>0</v>
          </cell>
          <cell r="BU119">
            <v>0</v>
          </cell>
          <cell r="BV119">
            <v>-300</v>
          </cell>
          <cell r="BW119">
            <v>-250</v>
          </cell>
          <cell r="BX119">
            <v>-250</v>
          </cell>
          <cell r="BY119">
            <v>-250</v>
          </cell>
          <cell r="BZ119">
            <v>0</v>
          </cell>
          <cell r="CA119">
            <v>0</v>
          </cell>
          <cell r="CB119">
            <v>53.448999999999998</v>
          </cell>
          <cell r="CC119">
            <v>0</v>
          </cell>
          <cell r="CD119">
            <v>53.448999999999998</v>
          </cell>
          <cell r="CE119">
            <v>-53.448999999999998</v>
          </cell>
          <cell r="CF119">
            <v>-100</v>
          </cell>
        </row>
        <row r="120">
          <cell r="H120" t="str">
            <v>Caja Agraria pagares</v>
          </cell>
          <cell r="M120">
            <v>48</v>
          </cell>
          <cell r="N120">
            <v>48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  <cell r="T120">
            <v>0</v>
          </cell>
          <cell r="U120">
            <v>0</v>
          </cell>
          <cell r="V120">
            <v>0</v>
          </cell>
          <cell r="W120">
            <v>0</v>
          </cell>
          <cell r="X120">
            <v>0</v>
          </cell>
          <cell r="Y120">
            <v>0</v>
          </cell>
          <cell r="Z120">
            <v>0</v>
          </cell>
          <cell r="AA120">
            <v>0</v>
          </cell>
          <cell r="AB120" t="str">
            <v xml:space="preserve"> </v>
          </cell>
          <cell r="AC120">
            <v>4.460308481439193E-2</v>
          </cell>
          <cell r="AD120">
            <v>4.460308481439193E-2</v>
          </cell>
          <cell r="AP120">
            <v>0</v>
          </cell>
          <cell r="AQ120">
            <v>0</v>
          </cell>
          <cell r="AR120">
            <v>0</v>
          </cell>
          <cell r="AS120">
            <v>0</v>
          </cell>
          <cell r="AT120">
            <v>0</v>
          </cell>
          <cell r="AU120">
            <v>0</v>
          </cell>
          <cell r="AV120">
            <v>0</v>
          </cell>
          <cell r="AW120">
            <v>0</v>
          </cell>
          <cell r="AX120">
            <v>0</v>
          </cell>
          <cell r="AY120">
            <v>0</v>
          </cell>
          <cell r="AZ120">
            <v>0</v>
          </cell>
          <cell r="BA120">
            <v>0</v>
          </cell>
          <cell r="BB120">
            <v>0</v>
          </cell>
          <cell r="BC120">
            <v>0</v>
          </cell>
          <cell r="BD120">
            <v>0</v>
          </cell>
          <cell r="BE120">
            <v>0</v>
          </cell>
          <cell r="BF120">
            <v>0</v>
          </cell>
          <cell r="BG120">
            <v>0</v>
          </cell>
          <cell r="BH120">
            <v>0</v>
          </cell>
          <cell r="BI120">
            <v>0</v>
          </cell>
          <cell r="BJ120">
            <v>0</v>
          </cell>
          <cell r="BK120">
            <v>0</v>
          </cell>
          <cell r="BL120">
            <v>0</v>
          </cell>
          <cell r="BM120">
            <v>0</v>
          </cell>
          <cell r="BN120">
            <v>0</v>
          </cell>
          <cell r="BO120">
            <v>0</v>
          </cell>
          <cell r="BP120">
            <v>0</v>
          </cell>
          <cell r="BQ120">
            <v>0</v>
          </cell>
          <cell r="BR120">
            <v>0</v>
          </cell>
          <cell r="BS120">
            <v>0</v>
          </cell>
          <cell r="BT120">
            <v>0</v>
          </cell>
          <cell r="BU120">
            <v>0</v>
          </cell>
          <cell r="BV120">
            <v>0</v>
          </cell>
          <cell r="BW120">
            <v>0</v>
          </cell>
          <cell r="BX120">
            <v>0</v>
          </cell>
          <cell r="BY120">
            <v>0</v>
          </cell>
          <cell r="BZ120">
            <v>0</v>
          </cell>
          <cell r="CA120">
            <v>0</v>
          </cell>
          <cell r="CB120">
            <v>53.448999999999998</v>
          </cell>
          <cell r="CC120">
            <v>0</v>
          </cell>
          <cell r="CD120">
            <v>53.448999999999998</v>
          </cell>
          <cell r="CE120">
            <v>-53.448999999999998</v>
          </cell>
          <cell r="CF120">
            <v>-100</v>
          </cell>
        </row>
        <row r="121">
          <cell r="H121" t="str">
            <v>Otra Deuda Interna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  <cell r="T121">
            <v>0</v>
          </cell>
          <cell r="U121">
            <v>0</v>
          </cell>
          <cell r="V121">
            <v>0</v>
          </cell>
          <cell r="W121">
            <v>0</v>
          </cell>
          <cell r="X121">
            <v>0</v>
          </cell>
          <cell r="Y121">
            <v>0</v>
          </cell>
          <cell r="Z121">
            <v>0</v>
          </cell>
          <cell r="AA121">
            <v>0</v>
          </cell>
          <cell r="AB121" t="str">
            <v xml:space="preserve"> </v>
          </cell>
          <cell r="AC121" t="str">
            <v xml:space="preserve"> </v>
          </cell>
          <cell r="AD121" t="str">
            <v xml:space="preserve"> </v>
          </cell>
          <cell r="AK121">
            <v>150</v>
          </cell>
          <cell r="AL121">
            <v>100</v>
          </cell>
          <cell r="AM121">
            <v>0</v>
          </cell>
          <cell r="AN121">
            <v>0</v>
          </cell>
          <cell r="AO121">
            <v>0</v>
          </cell>
          <cell r="AP121">
            <v>0</v>
          </cell>
          <cell r="AQ121">
            <v>0</v>
          </cell>
          <cell r="AR121">
            <v>0</v>
          </cell>
          <cell r="AS121">
            <v>0</v>
          </cell>
          <cell r="AT121">
            <v>0</v>
          </cell>
          <cell r="AU121">
            <v>0</v>
          </cell>
          <cell r="AV121">
            <v>-150</v>
          </cell>
          <cell r="AW121">
            <v>-100</v>
          </cell>
          <cell r="AX121">
            <v>0</v>
          </cell>
          <cell r="AY121">
            <v>0</v>
          </cell>
          <cell r="AZ121">
            <v>0</v>
          </cell>
          <cell r="BA121">
            <v>0</v>
          </cell>
          <cell r="BB121">
            <v>0</v>
          </cell>
          <cell r="BC121">
            <v>0</v>
          </cell>
          <cell r="BD121">
            <v>0</v>
          </cell>
          <cell r="BE121">
            <v>0</v>
          </cell>
          <cell r="BF121">
            <v>0</v>
          </cell>
          <cell r="BG121">
            <v>0</v>
          </cell>
          <cell r="BH121">
            <v>0</v>
          </cell>
          <cell r="BI121">
            <v>0</v>
          </cell>
          <cell r="BJ121">
            <v>0</v>
          </cell>
          <cell r="BK121">
            <v>0</v>
          </cell>
          <cell r="BL121">
            <v>0</v>
          </cell>
          <cell r="BM121">
            <v>150</v>
          </cell>
          <cell r="BN121">
            <v>250</v>
          </cell>
          <cell r="BO121">
            <v>250</v>
          </cell>
          <cell r="BP121">
            <v>250</v>
          </cell>
          <cell r="BQ121">
            <v>0</v>
          </cell>
          <cell r="BR121">
            <v>0</v>
          </cell>
          <cell r="BS121">
            <v>0</v>
          </cell>
          <cell r="BT121">
            <v>0</v>
          </cell>
          <cell r="BU121">
            <v>0</v>
          </cell>
          <cell r="BV121">
            <v>-150</v>
          </cell>
          <cell r="BW121">
            <v>-250</v>
          </cell>
          <cell r="BX121">
            <v>-250</v>
          </cell>
          <cell r="BY121">
            <v>-250</v>
          </cell>
          <cell r="CC121">
            <v>0</v>
          </cell>
          <cell r="CD121">
            <v>0</v>
          </cell>
          <cell r="CE121">
            <v>0</v>
          </cell>
          <cell r="CF121" t="str">
            <v xml:space="preserve">n.a. </v>
          </cell>
        </row>
        <row r="122">
          <cell r="G122" t="str">
            <v>Mas Bonos Ley 55/85 y otros</v>
          </cell>
          <cell r="L122">
            <v>279.56515974264568</v>
          </cell>
          <cell r="N122">
            <v>279.56515974264568</v>
          </cell>
          <cell r="AA122">
            <v>0</v>
          </cell>
          <cell r="AB122">
            <v>0.25978059439896362</v>
          </cell>
          <cell r="AC122" t="str">
            <v xml:space="preserve"> </v>
          </cell>
          <cell r="AD122">
            <v>0.25978059439896362</v>
          </cell>
          <cell r="AP122">
            <v>0</v>
          </cell>
          <cell r="AQ122">
            <v>0</v>
          </cell>
          <cell r="AR122">
            <v>0</v>
          </cell>
          <cell r="AS122">
            <v>0</v>
          </cell>
          <cell r="AT122">
            <v>0</v>
          </cell>
          <cell r="AU122">
            <v>0</v>
          </cell>
          <cell r="AV122">
            <v>0</v>
          </cell>
          <cell r="AW122">
            <v>0</v>
          </cell>
          <cell r="AX122">
            <v>0</v>
          </cell>
          <cell r="AY122">
            <v>0</v>
          </cell>
          <cell r="AZ122">
            <v>0</v>
          </cell>
          <cell r="BA122">
            <v>0</v>
          </cell>
          <cell r="BB122">
            <v>0</v>
          </cell>
          <cell r="BC122">
            <v>0</v>
          </cell>
          <cell r="BD122">
            <v>0</v>
          </cell>
          <cell r="BE122">
            <v>0</v>
          </cell>
          <cell r="BF122">
            <v>0</v>
          </cell>
          <cell r="BG122">
            <v>0</v>
          </cell>
          <cell r="BH122">
            <v>0</v>
          </cell>
          <cell r="BI122">
            <v>0</v>
          </cell>
          <cell r="BJ122">
            <v>0</v>
          </cell>
          <cell r="BK122">
            <v>0</v>
          </cell>
          <cell r="BL122">
            <v>0</v>
          </cell>
          <cell r="BM122">
            <v>0</v>
          </cell>
          <cell r="BN122">
            <v>0</v>
          </cell>
          <cell r="BO122">
            <v>0</v>
          </cell>
          <cell r="BP122">
            <v>0</v>
          </cell>
          <cell r="BQ122">
            <v>0</v>
          </cell>
          <cell r="BR122">
            <v>0</v>
          </cell>
          <cell r="BS122">
            <v>0</v>
          </cell>
          <cell r="BT122">
            <v>0</v>
          </cell>
          <cell r="BU122">
            <v>0</v>
          </cell>
          <cell r="BV122">
            <v>0</v>
          </cell>
          <cell r="BW122">
            <v>0</v>
          </cell>
          <cell r="BX122">
            <v>0</v>
          </cell>
          <cell r="BY122">
            <v>0</v>
          </cell>
          <cell r="CC122">
            <v>0</v>
          </cell>
          <cell r="CD122">
            <v>0</v>
          </cell>
          <cell r="CE122">
            <v>0</v>
          </cell>
          <cell r="CF122" t="str">
            <v xml:space="preserve">n.a. </v>
          </cell>
        </row>
        <row r="123">
          <cell r="L123">
            <v>476.65260000000001</v>
          </cell>
          <cell r="M123">
            <v>0</v>
          </cell>
          <cell r="N123">
            <v>476.65260000000001</v>
          </cell>
          <cell r="Q123">
            <v>1.5</v>
          </cell>
          <cell r="R123">
            <v>1.7</v>
          </cell>
          <cell r="S123">
            <v>0</v>
          </cell>
          <cell r="T123">
            <v>531.70000000000005</v>
          </cell>
          <cell r="U123">
            <v>6.7278700999999996E-2</v>
          </cell>
          <cell r="V123">
            <v>0</v>
          </cell>
          <cell r="W123">
            <v>0</v>
          </cell>
          <cell r="X123">
            <v>0</v>
          </cell>
          <cell r="Y123">
            <v>0</v>
          </cell>
          <cell r="Z123">
            <v>0</v>
          </cell>
          <cell r="AA123">
            <v>699.42638120100003</v>
          </cell>
          <cell r="AB123">
            <v>0.44292034051667567</v>
          </cell>
          <cell r="AC123" t="str">
            <v xml:space="preserve"> </v>
          </cell>
          <cell r="AD123">
            <v>0.44292034051667567</v>
          </cell>
          <cell r="AE123">
            <v>0</v>
          </cell>
          <cell r="AF123">
            <v>161.71041390315327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535</v>
          </cell>
          <cell r="AL123">
            <v>0</v>
          </cell>
          <cell r="AM123">
            <v>0</v>
          </cell>
          <cell r="AN123">
            <v>0</v>
          </cell>
          <cell r="AO123">
            <v>0</v>
          </cell>
          <cell r="AP123">
            <v>0</v>
          </cell>
          <cell r="AQ123">
            <v>2.7486885968467334</v>
          </cell>
          <cell r="AR123">
            <v>1.5</v>
          </cell>
          <cell r="AS123">
            <v>1.7</v>
          </cell>
          <cell r="AT123">
            <v>0</v>
          </cell>
          <cell r="AU123">
            <v>531.70000000000005</v>
          </cell>
          <cell r="AV123">
            <v>-534.93272129900004</v>
          </cell>
          <cell r="AW123">
            <v>0</v>
          </cell>
          <cell r="AX123">
            <v>0</v>
          </cell>
          <cell r="AY123">
            <v>164.4591025</v>
          </cell>
          <cell r="AZ123">
            <v>165.9591025</v>
          </cell>
          <cell r="BA123">
            <v>167.65910250000002</v>
          </cell>
          <cell r="BB123">
            <v>167.65910250000002</v>
          </cell>
          <cell r="BC123">
            <v>699.35910250000006</v>
          </cell>
          <cell r="BD123">
            <v>699.42638120099991</v>
          </cell>
          <cell r="BE123">
            <v>699.42638120099991</v>
          </cell>
          <cell r="BF123">
            <v>699.42638120099991</v>
          </cell>
          <cell r="BG123">
            <v>699.42638120099991</v>
          </cell>
          <cell r="BH123">
            <v>161.71041390315327</v>
          </cell>
          <cell r="BI123">
            <v>161.71041390315327</v>
          </cell>
          <cell r="BJ123">
            <v>161.71041390315327</v>
          </cell>
          <cell r="BK123">
            <v>161.71041390315327</v>
          </cell>
          <cell r="BL123">
            <v>161.71041390315327</v>
          </cell>
          <cell r="BM123">
            <v>696.71041390315327</v>
          </cell>
          <cell r="BN123">
            <v>696.71041390315327</v>
          </cell>
          <cell r="BO123">
            <v>696.71041390315327</v>
          </cell>
          <cell r="BP123">
            <v>696.71041390315327</v>
          </cell>
          <cell r="BQ123">
            <v>2.7486885968467392</v>
          </cell>
          <cell r="BR123">
            <v>4.2486885968467387</v>
          </cell>
          <cell r="BS123">
            <v>5.9486885968467389</v>
          </cell>
          <cell r="BT123">
            <v>5.9486885968467389</v>
          </cell>
          <cell r="BU123">
            <v>537.6486885968468</v>
          </cell>
          <cell r="BV123">
            <v>2.7159672978467029</v>
          </cell>
          <cell r="BW123">
            <v>2.715967297846646</v>
          </cell>
          <cell r="BX123">
            <v>2.715967297846646</v>
          </cell>
          <cell r="BY123">
            <v>2.715967297846646</v>
          </cell>
          <cell r="BZ123">
            <v>0</v>
          </cell>
          <cell r="CA123">
            <v>0</v>
          </cell>
          <cell r="CB123">
            <v>0</v>
          </cell>
          <cell r="CC123">
            <v>165.9591025</v>
          </cell>
          <cell r="CD123">
            <v>0</v>
          </cell>
          <cell r="CE123">
            <v>165.9591025</v>
          </cell>
          <cell r="CF123" t="str">
            <v xml:space="preserve">n.a. </v>
          </cell>
        </row>
        <row r="124">
          <cell r="F124" t="str">
            <v>Cerromatoso</v>
          </cell>
          <cell r="L124">
            <v>164.3526</v>
          </cell>
          <cell r="N124">
            <v>164.3526</v>
          </cell>
          <cell r="O124">
            <v>0</v>
          </cell>
          <cell r="P124">
            <v>164.35910250000001</v>
          </cell>
          <cell r="Q124">
            <v>0</v>
          </cell>
          <cell r="R124">
            <v>0</v>
          </cell>
          <cell r="S124">
            <v>0</v>
          </cell>
          <cell r="T124">
            <v>0</v>
          </cell>
          <cell r="U124">
            <v>0</v>
          </cell>
          <cell r="V124">
            <v>0</v>
          </cell>
          <cell r="W124">
            <v>0</v>
          </cell>
          <cell r="X124">
            <v>0</v>
          </cell>
          <cell r="Y124">
            <v>0</v>
          </cell>
          <cell r="Z124">
            <v>0</v>
          </cell>
          <cell r="AA124">
            <v>164.35910250000001</v>
          </cell>
          <cell r="AB124">
            <v>0.15272151994303815</v>
          </cell>
          <cell r="AC124" t="str">
            <v xml:space="preserve"> </v>
          </cell>
          <cell r="AD124">
            <v>0.15272151994303815</v>
          </cell>
          <cell r="AE124">
            <v>0</v>
          </cell>
          <cell r="AF124">
            <v>161.71041390315327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O124">
            <v>0</v>
          </cell>
          <cell r="AP124">
            <v>0</v>
          </cell>
          <cell r="AQ124">
            <v>2.6486885968467391</v>
          </cell>
          <cell r="AR124">
            <v>0</v>
          </cell>
          <cell r="AS124">
            <v>0</v>
          </cell>
          <cell r="AT124">
            <v>0</v>
          </cell>
          <cell r="AU124">
            <v>0</v>
          </cell>
          <cell r="AV124">
            <v>0</v>
          </cell>
          <cell r="AW124">
            <v>0</v>
          </cell>
          <cell r="AX124">
            <v>0</v>
          </cell>
          <cell r="AY124">
            <v>164.35910250000001</v>
          </cell>
          <cell r="AZ124">
            <v>164.35910250000001</v>
          </cell>
          <cell r="BA124">
            <v>164.35910250000001</v>
          </cell>
          <cell r="BB124">
            <v>164.35910250000001</v>
          </cell>
          <cell r="BC124">
            <v>164.35910250000001</v>
          </cell>
          <cell r="BD124">
            <v>164.35910250000001</v>
          </cell>
          <cell r="BE124">
            <v>164.35910250000001</v>
          </cell>
          <cell r="BF124">
            <v>164.35910250000001</v>
          </cell>
          <cell r="BG124">
            <v>164.35910250000001</v>
          </cell>
          <cell r="BH124">
            <v>161.71041390315327</v>
          </cell>
          <cell r="BI124">
            <v>161.71041390315327</v>
          </cell>
          <cell r="BJ124">
            <v>161.71041390315327</v>
          </cell>
          <cell r="BK124">
            <v>161.71041390315327</v>
          </cell>
          <cell r="BL124">
            <v>161.71041390315327</v>
          </cell>
          <cell r="BM124">
            <v>161.71041390315327</v>
          </cell>
          <cell r="BN124">
            <v>161.71041390315327</v>
          </cell>
          <cell r="BO124">
            <v>161.71041390315327</v>
          </cell>
          <cell r="BP124">
            <v>161.71041390315327</v>
          </cell>
          <cell r="BQ124">
            <v>2.6486885968467391</v>
          </cell>
          <cell r="BR124">
            <v>2.6486885968467391</v>
          </cell>
          <cell r="BS124">
            <v>2.6486885968467391</v>
          </cell>
          <cell r="BT124">
            <v>2.6486885968467391</v>
          </cell>
          <cell r="BU124">
            <v>2.6486885968467391</v>
          </cell>
          <cell r="BV124">
            <v>2.6486885968467391</v>
          </cell>
          <cell r="BW124">
            <v>2.6486885968467391</v>
          </cell>
          <cell r="BX124">
            <v>2.6486885968467391</v>
          </cell>
          <cell r="BY124">
            <v>2.6486885968467391</v>
          </cell>
          <cell r="CC124">
            <v>164.35910250000001</v>
          </cell>
          <cell r="CD124">
            <v>0</v>
          </cell>
          <cell r="CE124">
            <v>164.35910250000001</v>
          </cell>
          <cell r="CF124" t="str">
            <v xml:space="preserve">n.a. </v>
          </cell>
        </row>
        <row r="125">
          <cell r="F125" t="str">
            <v xml:space="preserve">Epsa </v>
          </cell>
          <cell r="L125">
            <v>312.3</v>
          </cell>
          <cell r="N125">
            <v>312.3</v>
          </cell>
          <cell r="O125">
            <v>0</v>
          </cell>
          <cell r="P125">
            <v>0.1</v>
          </cell>
          <cell r="Q125">
            <v>1.5</v>
          </cell>
          <cell r="R125">
            <v>1.7</v>
          </cell>
          <cell r="S125">
            <v>0</v>
          </cell>
          <cell r="T125">
            <v>531.70000000000005</v>
          </cell>
          <cell r="U125">
            <v>6.7278700999999996E-2</v>
          </cell>
          <cell r="V125">
            <v>0</v>
          </cell>
          <cell r="W125">
            <v>0</v>
          </cell>
          <cell r="X125">
            <v>0</v>
          </cell>
          <cell r="Y125">
            <v>0</v>
          </cell>
          <cell r="Z125">
            <v>0</v>
          </cell>
          <cell r="AA125">
            <v>535.06727870099996</v>
          </cell>
          <cell r="AB125">
            <v>0.29019882057363749</v>
          </cell>
          <cell r="AC125" t="str">
            <v xml:space="preserve"> </v>
          </cell>
          <cell r="AD125">
            <v>0.29019882057363749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535</v>
          </cell>
          <cell r="AL125">
            <v>0</v>
          </cell>
          <cell r="AM125">
            <v>0</v>
          </cell>
          <cell r="AN125">
            <v>0</v>
          </cell>
          <cell r="AO125">
            <v>0</v>
          </cell>
          <cell r="AP125">
            <v>0</v>
          </cell>
          <cell r="AQ125">
            <v>0.1</v>
          </cell>
          <cell r="AR125">
            <v>1.5</v>
          </cell>
          <cell r="AS125">
            <v>1.7</v>
          </cell>
          <cell r="AT125">
            <v>0</v>
          </cell>
          <cell r="AU125">
            <v>531.70000000000005</v>
          </cell>
          <cell r="AV125">
            <v>-534.93272129900004</v>
          </cell>
          <cell r="AW125">
            <v>0</v>
          </cell>
          <cell r="AX125">
            <v>0</v>
          </cell>
          <cell r="AY125">
            <v>0.1</v>
          </cell>
          <cell r="AZ125">
            <v>1.6</v>
          </cell>
          <cell r="BA125">
            <v>3.3</v>
          </cell>
          <cell r="BB125">
            <v>3.3</v>
          </cell>
          <cell r="BC125">
            <v>535</v>
          </cell>
          <cell r="BD125">
            <v>535.06727870099996</v>
          </cell>
          <cell r="BE125">
            <v>535.06727870099996</v>
          </cell>
          <cell r="BF125">
            <v>535.06727870099996</v>
          </cell>
          <cell r="BG125">
            <v>535.06727870099996</v>
          </cell>
          <cell r="BH125">
            <v>0</v>
          </cell>
          <cell r="BI125">
            <v>0</v>
          </cell>
          <cell r="BJ125">
            <v>0</v>
          </cell>
          <cell r="BK125">
            <v>0</v>
          </cell>
          <cell r="BL125">
            <v>0</v>
          </cell>
          <cell r="BM125">
            <v>535</v>
          </cell>
          <cell r="BN125">
            <v>535</v>
          </cell>
          <cell r="BO125">
            <v>535</v>
          </cell>
          <cell r="BP125">
            <v>535</v>
          </cell>
          <cell r="BQ125">
            <v>0.1</v>
          </cell>
          <cell r="BR125">
            <v>1.6</v>
          </cell>
          <cell r="BS125">
            <v>3.3</v>
          </cell>
          <cell r="BT125">
            <v>3.3</v>
          </cell>
          <cell r="BU125">
            <v>535</v>
          </cell>
          <cell r="BV125">
            <v>6.7278700999963803E-2</v>
          </cell>
          <cell r="BW125">
            <v>6.7278700999963803E-2</v>
          </cell>
          <cell r="BX125">
            <v>6.7278700999963803E-2</v>
          </cell>
          <cell r="BY125">
            <v>6.7278700999963803E-2</v>
          </cell>
          <cell r="CC125">
            <v>1.6</v>
          </cell>
          <cell r="CD125">
            <v>0</v>
          </cell>
          <cell r="CE125">
            <v>1.6</v>
          </cell>
          <cell r="CF125" t="str">
            <v xml:space="preserve">n.a. </v>
          </cell>
        </row>
        <row r="126">
          <cell r="AX126">
            <v>0</v>
          </cell>
          <cell r="BN126">
            <v>0</v>
          </cell>
          <cell r="BO126">
            <v>0</v>
          </cell>
        </row>
        <row r="127">
          <cell r="L127">
            <v>494.46593362474619</v>
          </cell>
          <cell r="M127">
            <v>-105</v>
          </cell>
          <cell r="N127">
            <v>389.46593362474619</v>
          </cell>
          <cell r="Q127">
            <v>565.83517064273622</v>
          </cell>
          <cell r="R127">
            <v>42.685130151915928</v>
          </cell>
          <cell r="S127">
            <v>121.74199531563303</v>
          </cell>
          <cell r="T127">
            <v>-716.07373198375967</v>
          </cell>
          <cell r="U127">
            <v>52.654882650232103</v>
          </cell>
          <cell r="V127">
            <v>-437.69818666688025</v>
          </cell>
          <cell r="W127">
            <v>746.83107923199123</v>
          </cell>
          <cell r="X127">
            <v>-565.43032128721893</v>
          </cell>
          <cell r="Y127">
            <v>459.90283069623837</v>
          </cell>
          <cell r="Z127">
            <v>1576.7389019964503</v>
          </cell>
          <cell r="AA127">
            <v>386.77268877276833</v>
          </cell>
          <cell r="AB127">
            <v>0.45947304115191756</v>
          </cell>
          <cell r="AC127">
            <v>-9.7569248031482342E-2</v>
          </cell>
          <cell r="AD127">
            <v>0.36190379312043525</v>
          </cell>
          <cell r="AE127">
            <v>508.70000000000005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O127">
            <v>0</v>
          </cell>
          <cell r="AP127">
            <v>-728.72774775733319</v>
          </cell>
          <cell r="AQ127">
            <v>-1240.387314217237</v>
          </cell>
          <cell r="AR127">
            <v>565.83517064273622</v>
          </cell>
          <cell r="AS127">
            <v>42.685130151915928</v>
          </cell>
          <cell r="AT127">
            <v>121.74199531563303</v>
          </cell>
          <cell r="AU127">
            <v>-716.07373198375967</v>
          </cell>
          <cell r="AV127">
            <v>52.654882650232103</v>
          </cell>
          <cell r="AW127">
            <v>-437.69818666688025</v>
          </cell>
          <cell r="AX127">
            <v>746.83107923199123</v>
          </cell>
          <cell r="AY127">
            <v>-1460.4150619745701</v>
          </cell>
          <cell r="AZ127">
            <v>-894.57989133183389</v>
          </cell>
          <cell r="BA127">
            <v>-851.89476117991796</v>
          </cell>
          <cell r="BB127">
            <v>-730.1527658642849</v>
          </cell>
          <cell r="BC127">
            <v>-1446.2264978480446</v>
          </cell>
          <cell r="BD127">
            <v>-1393.5716151978124</v>
          </cell>
          <cell r="BE127">
            <v>-1831.2698018646927</v>
          </cell>
          <cell r="BF127">
            <v>-1084.4387226327015</v>
          </cell>
          <cell r="BG127">
            <v>-1649.8690439199204</v>
          </cell>
          <cell r="BH127">
            <v>508.70000000000005</v>
          </cell>
          <cell r="BI127">
            <v>508.70000000000005</v>
          </cell>
          <cell r="BJ127">
            <v>508.70000000000005</v>
          </cell>
          <cell r="BK127">
            <v>508.70000000000005</v>
          </cell>
          <cell r="BL127">
            <v>508.70000000000005</v>
          </cell>
          <cell r="BM127">
            <v>508.70000000000005</v>
          </cell>
          <cell r="BN127">
            <v>508.70000000000005</v>
          </cell>
          <cell r="BO127">
            <v>508.70000000000005</v>
          </cell>
          <cell r="BP127">
            <v>508.70000000000005</v>
          </cell>
          <cell r="BQ127">
            <v>-1969.1150619745699</v>
          </cell>
          <cell r="BR127">
            <v>-1403.2798913318338</v>
          </cell>
          <cell r="BS127">
            <v>-1360.5947611799179</v>
          </cell>
          <cell r="BT127">
            <v>-1238.8527658642849</v>
          </cell>
          <cell r="BU127">
            <v>-1954.9264978480446</v>
          </cell>
          <cell r="BV127">
            <v>-1902.2716151978125</v>
          </cell>
          <cell r="BW127">
            <v>-2339.9698018646927</v>
          </cell>
          <cell r="BX127">
            <v>-1593.1387226327015</v>
          </cell>
          <cell r="BY127">
            <v>-2158.5690439199207</v>
          </cell>
          <cell r="BZ127">
            <v>133.48042187999999</v>
          </cell>
          <cell r="CA127">
            <v>-222.04193587760008</v>
          </cell>
          <cell r="CB127">
            <v>227.13897456100011</v>
          </cell>
          <cell r="CC127">
            <v>-894.57989133183389</v>
          </cell>
          <cell r="CD127">
            <v>138.57746056340005</v>
          </cell>
          <cell r="CE127">
            <v>-1033.1573518952339</v>
          </cell>
          <cell r="CF127">
            <v>-745.54501698532567</v>
          </cell>
        </row>
        <row r="128">
          <cell r="L128">
            <v>399.66593362474617</v>
          </cell>
          <cell r="M128">
            <v>0</v>
          </cell>
          <cell r="N128">
            <v>399.66593362474617</v>
          </cell>
          <cell r="Q128">
            <v>-30.112321813264227</v>
          </cell>
          <cell r="R128">
            <v>293.96046498791429</v>
          </cell>
          <cell r="S128">
            <v>131.99697951248331</v>
          </cell>
          <cell r="T128">
            <v>-429.1030702787582</v>
          </cell>
          <cell r="U128">
            <v>53.862612822234006</v>
          </cell>
          <cell r="V128">
            <v>222.47641698612006</v>
          </cell>
          <cell r="W128">
            <v>264.01452723499602</v>
          </cell>
          <cell r="X128">
            <v>46.525055275661792</v>
          </cell>
          <cell r="Y128">
            <v>54.253219819235881</v>
          </cell>
          <cell r="Z128">
            <v>578.56029855644999</v>
          </cell>
          <cell r="AA128">
            <v>603.55169489150296</v>
          </cell>
          <cell r="AB128">
            <v>0.3713819486434935</v>
          </cell>
          <cell r="AC128" t="str">
            <v xml:space="preserve"> </v>
          </cell>
          <cell r="AD128">
            <v>0.3713819486434935</v>
          </cell>
          <cell r="AE128">
            <v>538.70000000000005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O128">
            <v>0</v>
          </cell>
          <cell r="AP128">
            <v>-305.24850433333336</v>
          </cell>
          <cell r="AQ128">
            <v>-816.33398387823672</v>
          </cell>
          <cell r="AR128">
            <v>-30.112321813264227</v>
          </cell>
          <cell r="AS128">
            <v>293.96046498791429</v>
          </cell>
          <cell r="AT128">
            <v>131.99697951248331</v>
          </cell>
          <cell r="AU128">
            <v>-429.1030702787582</v>
          </cell>
          <cell r="AV128">
            <v>53.862612822234006</v>
          </cell>
          <cell r="AW128">
            <v>222.47641698612006</v>
          </cell>
          <cell r="AX128">
            <v>264.01452723499602</v>
          </cell>
          <cell r="AY128">
            <v>-582.88248821157003</v>
          </cell>
          <cell r="AZ128">
            <v>-612.99481002483424</v>
          </cell>
          <cell r="BA128">
            <v>-319.03434503691994</v>
          </cell>
          <cell r="BB128">
            <v>-187.03736552443661</v>
          </cell>
          <cell r="BC128">
            <v>-616.1404358031948</v>
          </cell>
          <cell r="BD128">
            <v>-562.27782298096076</v>
          </cell>
          <cell r="BE128">
            <v>-339.80140599484071</v>
          </cell>
          <cell r="BF128">
            <v>-75.786878759844683</v>
          </cell>
          <cell r="BG128">
            <v>-29.261823484182912</v>
          </cell>
          <cell r="BH128">
            <v>538.70000000000005</v>
          </cell>
          <cell r="BI128">
            <v>538.70000000000005</v>
          </cell>
          <cell r="BJ128">
            <v>538.70000000000005</v>
          </cell>
          <cell r="BK128">
            <v>538.70000000000005</v>
          </cell>
          <cell r="BL128">
            <v>538.70000000000005</v>
          </cell>
          <cell r="BM128">
            <v>538.70000000000005</v>
          </cell>
          <cell r="BN128">
            <v>538.70000000000005</v>
          </cell>
          <cell r="BO128">
            <v>538.70000000000005</v>
          </cell>
          <cell r="BP128">
            <v>538.70000000000005</v>
          </cell>
          <cell r="BQ128">
            <v>-1121.5824882115699</v>
          </cell>
          <cell r="BR128">
            <v>-1151.6948100248342</v>
          </cell>
          <cell r="BS128">
            <v>-857.73434503691999</v>
          </cell>
          <cell r="BT128">
            <v>-725.73736552443665</v>
          </cell>
          <cell r="BU128">
            <v>-1154.8404358031949</v>
          </cell>
          <cell r="BV128">
            <v>-1100.9778229809608</v>
          </cell>
          <cell r="BW128">
            <v>-878.50140599484075</v>
          </cell>
          <cell r="BX128">
            <v>-614.48687875984479</v>
          </cell>
          <cell r="BY128">
            <v>-567.96182348418301</v>
          </cell>
          <cell r="BZ128">
            <v>47.340546880000005</v>
          </cell>
          <cell r="CA128">
            <v>-219.18651125660006</v>
          </cell>
          <cell r="CB128">
            <v>-71.816450059999909</v>
          </cell>
          <cell r="CC128">
            <v>-612.99481002483424</v>
          </cell>
          <cell r="CD128">
            <v>-243.66241443659993</v>
          </cell>
          <cell r="CE128">
            <v>-369.33239558823431</v>
          </cell>
          <cell r="CF128">
            <v>151.57544771203652</v>
          </cell>
        </row>
        <row r="129">
          <cell r="G129" t="str">
            <v>Utilización Portafolio Tesoreria</v>
          </cell>
          <cell r="L129">
            <v>620.90776154493005</v>
          </cell>
          <cell r="N129">
            <v>620.90776154493005</v>
          </cell>
          <cell r="O129">
            <v>141.83744633333336</v>
          </cell>
          <cell r="P129">
            <v>-816.33398387823672</v>
          </cell>
          <cell r="Q129">
            <v>-30.112321813264227</v>
          </cell>
          <cell r="R129">
            <v>293.96046498791429</v>
          </cell>
          <cell r="S129">
            <v>131.99697951248331</v>
          </cell>
          <cell r="T129">
            <v>106.67200472124185</v>
          </cell>
          <cell r="U129">
            <v>53.862612822234006</v>
          </cell>
          <cell r="V129">
            <v>222.47641698612006</v>
          </cell>
          <cell r="W129">
            <v>264.01452723499602</v>
          </cell>
          <cell r="X129">
            <v>46.525055275661792</v>
          </cell>
          <cell r="Y129">
            <v>41.436198461096744</v>
          </cell>
          <cell r="Z129">
            <v>250.53679855644995</v>
          </cell>
          <cell r="AA129">
            <v>706.87219920003042</v>
          </cell>
          <cell r="AB129">
            <v>0.57696669896047403</v>
          </cell>
          <cell r="AC129" t="str">
            <v xml:space="preserve"> </v>
          </cell>
          <cell r="AD129">
            <v>0.57696669896047403</v>
          </cell>
          <cell r="AE129">
            <v>448.15828804700004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O129">
            <v>0</v>
          </cell>
          <cell r="AP129">
            <v>-306.32084171366671</v>
          </cell>
          <cell r="AQ129">
            <v>-816.33398387823672</v>
          </cell>
          <cell r="AR129">
            <v>-30.112321813264227</v>
          </cell>
          <cell r="AS129">
            <v>293.96046498791429</v>
          </cell>
          <cell r="AT129">
            <v>131.99697951248331</v>
          </cell>
          <cell r="AU129">
            <v>106.67200472124185</v>
          </cell>
          <cell r="AV129">
            <v>53.862612822234006</v>
          </cell>
          <cell r="AW129">
            <v>222.47641698612006</v>
          </cell>
          <cell r="AX129">
            <v>264.01452723499602</v>
          </cell>
          <cell r="AY129">
            <v>-674.49653754490339</v>
          </cell>
          <cell r="AZ129">
            <v>-704.60885935816759</v>
          </cell>
          <cell r="BA129">
            <v>-410.6483943702533</v>
          </cell>
          <cell r="BB129">
            <v>-278.65141485776996</v>
          </cell>
          <cell r="BC129">
            <v>-171.97941013652812</v>
          </cell>
          <cell r="BD129">
            <v>-118.1167973142941</v>
          </cell>
          <cell r="BE129">
            <v>104.35961967182595</v>
          </cell>
          <cell r="BF129">
            <v>368.37414690682198</v>
          </cell>
          <cell r="BG129">
            <v>414.89920218248375</v>
          </cell>
          <cell r="BH129">
            <v>448.15828804700004</v>
          </cell>
          <cell r="BI129">
            <v>448.15828804700004</v>
          </cell>
          <cell r="BJ129">
            <v>448.15828804700004</v>
          </cell>
          <cell r="BK129">
            <v>448.15828804700004</v>
          </cell>
          <cell r="BL129">
            <v>448.15828804700004</v>
          </cell>
          <cell r="BM129">
            <v>448.15828804700004</v>
          </cell>
          <cell r="BN129">
            <v>448.15828804700004</v>
          </cell>
          <cell r="BO129">
            <v>448.15828804700004</v>
          </cell>
          <cell r="BP129">
            <v>448.15828804700004</v>
          </cell>
          <cell r="BQ129">
            <v>-1122.6548255919033</v>
          </cell>
          <cell r="BR129">
            <v>-1152.7671474051676</v>
          </cell>
          <cell r="BS129">
            <v>-858.80668241725334</v>
          </cell>
          <cell r="BT129">
            <v>-726.80970290477001</v>
          </cell>
          <cell r="BU129">
            <v>-620.13769818352819</v>
          </cell>
          <cell r="BV129">
            <v>-566.27508536129415</v>
          </cell>
          <cell r="BW129">
            <v>-343.79866837517409</v>
          </cell>
          <cell r="BX129">
            <v>-79.784141140178065</v>
          </cell>
          <cell r="BY129">
            <v>-33.259085864516294</v>
          </cell>
          <cell r="BZ129">
            <v>-42.656453119999995</v>
          </cell>
          <cell r="CA129">
            <v>-219.18651125660006</v>
          </cell>
          <cell r="CB129">
            <v>-71.816450059999909</v>
          </cell>
          <cell r="CC129">
            <v>-704.60885935816759</v>
          </cell>
          <cell r="CD129">
            <v>-333.65941443659995</v>
          </cell>
          <cell r="CE129">
            <v>-370.94944492156765</v>
          </cell>
          <cell r="CF129">
            <v>111.17607622369468</v>
          </cell>
        </row>
        <row r="130">
          <cell r="G130" t="str">
            <v>Utilización Portafolio Larga Distancia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  <cell r="T130">
            <v>0</v>
          </cell>
          <cell r="U130">
            <v>0</v>
          </cell>
          <cell r="V130">
            <v>0</v>
          </cell>
          <cell r="W130">
            <v>0</v>
          </cell>
          <cell r="X130">
            <v>0</v>
          </cell>
          <cell r="Y130">
            <v>0</v>
          </cell>
          <cell r="Z130">
            <v>0</v>
          </cell>
          <cell r="AA130">
            <v>0</v>
          </cell>
          <cell r="AB130" t="str">
            <v xml:space="preserve"> </v>
          </cell>
          <cell r="AC130" t="str">
            <v xml:space="preserve"> </v>
          </cell>
          <cell r="AD130" t="str">
            <v xml:space="preserve"> 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O130">
            <v>0</v>
          </cell>
          <cell r="AP130">
            <v>0</v>
          </cell>
          <cell r="AQ130">
            <v>0</v>
          </cell>
          <cell r="AR130">
            <v>0</v>
          </cell>
          <cell r="AS130">
            <v>0</v>
          </cell>
          <cell r="AT130">
            <v>0</v>
          </cell>
          <cell r="AU130">
            <v>0</v>
          </cell>
          <cell r="AV130">
            <v>0</v>
          </cell>
          <cell r="AW130">
            <v>0</v>
          </cell>
          <cell r="AX130">
            <v>0</v>
          </cell>
          <cell r="AY130">
            <v>0</v>
          </cell>
          <cell r="AZ130">
            <v>0</v>
          </cell>
          <cell r="BA130">
            <v>0</v>
          </cell>
          <cell r="BB130">
            <v>0</v>
          </cell>
          <cell r="BC130">
            <v>0</v>
          </cell>
          <cell r="BD130">
            <v>0</v>
          </cell>
          <cell r="BE130">
            <v>0</v>
          </cell>
          <cell r="BF130">
            <v>0</v>
          </cell>
          <cell r="BG130">
            <v>0</v>
          </cell>
          <cell r="BH130">
            <v>0</v>
          </cell>
          <cell r="BI130">
            <v>0</v>
          </cell>
          <cell r="BJ130">
            <v>0</v>
          </cell>
          <cell r="BK130">
            <v>0</v>
          </cell>
          <cell r="BL130">
            <v>0</v>
          </cell>
          <cell r="BM130">
            <v>0</v>
          </cell>
          <cell r="BN130">
            <v>0</v>
          </cell>
          <cell r="BO130">
            <v>0</v>
          </cell>
          <cell r="BP130">
            <v>0</v>
          </cell>
          <cell r="BQ130">
            <v>0</v>
          </cell>
          <cell r="BR130">
            <v>0</v>
          </cell>
          <cell r="BS130">
            <v>0</v>
          </cell>
          <cell r="BT130">
            <v>0</v>
          </cell>
          <cell r="BU130">
            <v>0</v>
          </cell>
          <cell r="BV130">
            <v>0</v>
          </cell>
          <cell r="BW130">
            <v>0</v>
          </cell>
          <cell r="BX130">
            <v>0</v>
          </cell>
          <cell r="BY130">
            <v>0</v>
          </cell>
          <cell r="CC130">
            <v>0</v>
          </cell>
          <cell r="CD130">
            <v>0</v>
          </cell>
          <cell r="CE130">
            <v>0</v>
          </cell>
          <cell r="CF130" t="str">
            <v xml:space="preserve">n.a. </v>
          </cell>
        </row>
        <row r="131">
          <cell r="G131" t="str">
            <v>Utilización Portafolio Telefonia Celular</v>
          </cell>
          <cell r="L131">
            <v>8.8901720798161357</v>
          </cell>
          <cell r="N131">
            <v>8.8901720798161357</v>
          </cell>
          <cell r="O131">
            <v>91.614049333333355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  <cell r="T131">
            <v>0</v>
          </cell>
          <cell r="U131">
            <v>0</v>
          </cell>
          <cell r="V131">
            <v>0</v>
          </cell>
          <cell r="W131">
            <v>0</v>
          </cell>
          <cell r="X131">
            <v>0</v>
          </cell>
          <cell r="Y131">
            <v>0</v>
          </cell>
          <cell r="Z131">
            <v>0</v>
          </cell>
          <cell r="AA131">
            <v>91.614049333333355</v>
          </cell>
          <cell r="AB131">
            <v>8.2610229018870458E-3</v>
          </cell>
          <cell r="AC131" t="str">
            <v xml:space="preserve"> </v>
          </cell>
          <cell r="AD131">
            <v>8.2610229018870458E-3</v>
          </cell>
          <cell r="AE131">
            <v>90.541711952999989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O131">
            <v>0</v>
          </cell>
          <cell r="AP131">
            <v>1.0723373803333658</v>
          </cell>
          <cell r="AQ131">
            <v>0</v>
          </cell>
          <cell r="AR131">
            <v>0</v>
          </cell>
          <cell r="AS131">
            <v>0</v>
          </cell>
          <cell r="AT131">
            <v>0</v>
          </cell>
          <cell r="AU131">
            <v>0</v>
          </cell>
          <cell r="AV131">
            <v>0</v>
          </cell>
          <cell r="AW131">
            <v>0</v>
          </cell>
          <cell r="AX131">
            <v>0</v>
          </cell>
          <cell r="AY131">
            <v>91.614049333333355</v>
          </cell>
          <cell r="AZ131">
            <v>91.614049333333355</v>
          </cell>
          <cell r="BA131">
            <v>91.614049333333355</v>
          </cell>
          <cell r="BB131">
            <v>91.614049333333355</v>
          </cell>
          <cell r="BC131">
            <v>91.614049333333355</v>
          </cell>
          <cell r="BD131">
            <v>91.614049333333355</v>
          </cell>
          <cell r="BE131">
            <v>91.614049333333355</v>
          </cell>
          <cell r="BF131">
            <v>91.614049333333355</v>
          </cell>
          <cell r="BG131">
            <v>91.614049333333355</v>
          </cell>
          <cell r="BH131">
            <v>90.541711952999989</v>
          </cell>
          <cell r="BI131">
            <v>90.541711952999989</v>
          </cell>
          <cell r="BJ131">
            <v>90.541711952999989</v>
          </cell>
          <cell r="BK131">
            <v>90.541711952999989</v>
          </cell>
          <cell r="BL131">
            <v>90.541711952999989</v>
          </cell>
          <cell r="BM131">
            <v>90.541711952999989</v>
          </cell>
          <cell r="BN131">
            <v>90.541711952999989</v>
          </cell>
          <cell r="BO131">
            <v>90.541711952999989</v>
          </cell>
          <cell r="BP131">
            <v>90.541711952999989</v>
          </cell>
          <cell r="BQ131">
            <v>1.0723373803333658</v>
          </cell>
          <cell r="BR131">
            <v>1.0723373803333658</v>
          </cell>
          <cell r="BS131">
            <v>1.0723373803333658</v>
          </cell>
          <cell r="BT131">
            <v>1.0723373803333658</v>
          </cell>
          <cell r="BU131">
            <v>1.0723373803333658</v>
          </cell>
          <cell r="BV131">
            <v>1.0723373803333658</v>
          </cell>
          <cell r="BW131">
            <v>1.0723373803333658</v>
          </cell>
          <cell r="BX131">
            <v>1.0723373803333658</v>
          </cell>
          <cell r="BY131">
            <v>1.0723373803333658</v>
          </cell>
          <cell r="BZ131">
            <v>89.997</v>
          </cell>
          <cell r="CA131">
            <v>0</v>
          </cell>
          <cell r="CB131">
            <v>0</v>
          </cell>
          <cell r="CC131">
            <v>91.614049333333355</v>
          </cell>
          <cell r="CD131">
            <v>89.997</v>
          </cell>
          <cell r="CE131">
            <v>1.6170493333333553</v>
          </cell>
          <cell r="CF131">
            <v>1.7967813741939898</v>
          </cell>
        </row>
        <row r="132">
          <cell r="G132" t="str">
            <v>Utilización Portafolio EPSA</v>
          </cell>
          <cell r="L132">
            <v>-312.3</v>
          </cell>
          <cell r="N132">
            <v>-312.3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  <cell r="T132">
            <v>-535.77507500000002</v>
          </cell>
          <cell r="U132">
            <v>0</v>
          </cell>
          <cell r="V132">
            <v>0</v>
          </cell>
          <cell r="W132">
            <v>0</v>
          </cell>
          <cell r="X132">
            <v>0</v>
          </cell>
          <cell r="Y132">
            <v>12.817021358139133</v>
          </cell>
          <cell r="Z132">
            <v>328.02350000000001</v>
          </cell>
          <cell r="AA132">
            <v>-194.93455364186082</v>
          </cell>
          <cell r="AB132">
            <v>-0.29019882057363749</v>
          </cell>
          <cell r="AC132" t="str">
            <v xml:space="preserve"> </v>
          </cell>
          <cell r="AD132">
            <v>-0.29019882057363749</v>
          </cell>
          <cell r="AP132">
            <v>0</v>
          </cell>
          <cell r="AQ132">
            <v>0</v>
          </cell>
          <cell r="AR132">
            <v>0</v>
          </cell>
          <cell r="AS132">
            <v>0</v>
          </cell>
          <cell r="AT132">
            <v>0</v>
          </cell>
          <cell r="AU132">
            <v>-535.77507500000002</v>
          </cell>
          <cell r="AV132">
            <v>0</v>
          </cell>
          <cell r="AW132">
            <v>0</v>
          </cell>
          <cell r="AX132">
            <v>0</v>
          </cell>
          <cell r="AY132">
            <v>0</v>
          </cell>
          <cell r="AZ132">
            <v>0</v>
          </cell>
          <cell r="BA132">
            <v>0</v>
          </cell>
          <cell r="BB132">
            <v>0</v>
          </cell>
          <cell r="BC132">
            <v>-535.77507500000002</v>
          </cell>
          <cell r="BD132">
            <v>-535.77507500000002</v>
          </cell>
          <cell r="BE132">
            <v>-535.77507500000002</v>
          </cell>
          <cell r="BF132">
            <v>-535.77507500000002</v>
          </cell>
          <cell r="BG132">
            <v>-535.77507500000002</v>
          </cell>
          <cell r="BH132">
            <v>0</v>
          </cell>
          <cell r="BI132">
            <v>0</v>
          </cell>
          <cell r="BJ132">
            <v>0</v>
          </cell>
          <cell r="BK132">
            <v>0</v>
          </cell>
          <cell r="BL132">
            <v>0</v>
          </cell>
          <cell r="BM132">
            <v>0</v>
          </cell>
          <cell r="BN132">
            <v>0</v>
          </cell>
          <cell r="BO132">
            <v>0</v>
          </cell>
          <cell r="BP132">
            <v>0</v>
          </cell>
          <cell r="BQ132">
            <v>0</v>
          </cell>
          <cell r="BR132">
            <v>0</v>
          </cell>
          <cell r="BS132">
            <v>0</v>
          </cell>
          <cell r="BT132">
            <v>0</v>
          </cell>
          <cell r="BU132">
            <v>-535.77507500000002</v>
          </cell>
          <cell r="BV132">
            <v>-535.77507500000002</v>
          </cell>
          <cell r="BW132">
            <v>-535.77507500000002</v>
          </cell>
          <cell r="BX132">
            <v>-535.77507500000002</v>
          </cell>
          <cell r="BY132">
            <v>-535.77507500000002</v>
          </cell>
          <cell r="CC132">
            <v>0</v>
          </cell>
          <cell r="CD132">
            <v>0</v>
          </cell>
          <cell r="CE132">
            <v>0</v>
          </cell>
          <cell r="CF132" t="str">
            <v xml:space="preserve">n.a. </v>
          </cell>
        </row>
        <row r="133">
          <cell r="L133">
            <v>94.8</v>
          </cell>
          <cell r="M133">
            <v>-105</v>
          </cell>
          <cell r="N133">
            <v>-10.200000000000003</v>
          </cell>
          <cell r="Q133">
            <v>595.94749245600042</v>
          </cell>
          <cell r="R133">
            <v>-251.27533483599836</v>
          </cell>
          <cell r="S133">
            <v>-10.254984196850273</v>
          </cell>
          <cell r="T133">
            <v>-286.97066170500148</v>
          </cell>
          <cell r="U133">
            <v>-1.2077301720019022</v>
          </cell>
          <cell r="V133">
            <v>-660.1746036530003</v>
          </cell>
          <cell r="W133">
            <v>482.81655199699526</v>
          </cell>
          <cell r="X133">
            <v>-611.9553765628807</v>
          </cell>
          <cell r="Y133">
            <v>405.64961087700249</v>
          </cell>
          <cell r="Z133">
            <v>998.17860344000019</v>
          </cell>
          <cell r="AA133">
            <v>-216.77900611873474</v>
          </cell>
          <cell r="AB133">
            <v>8.8091092508424063E-2</v>
          </cell>
          <cell r="AC133">
            <v>-9.7569248031482342E-2</v>
          </cell>
          <cell r="AD133">
            <v>-9.4781555230582879E-3</v>
          </cell>
          <cell r="AE133">
            <v>-30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O133">
            <v>0</v>
          </cell>
          <cell r="AP133">
            <v>-423.47924342399983</v>
          </cell>
          <cell r="AQ133">
            <v>-424.05333033900024</v>
          </cell>
          <cell r="AR133">
            <v>595.94749245600042</v>
          </cell>
          <cell r="AS133">
            <v>-251.27533483599836</v>
          </cell>
          <cell r="AT133">
            <v>-10.254984196850273</v>
          </cell>
          <cell r="AU133">
            <v>-286.97066170500148</v>
          </cell>
          <cell r="AV133">
            <v>-1.2077301720019022</v>
          </cell>
          <cell r="AW133">
            <v>-660.1746036530003</v>
          </cell>
          <cell r="AX133">
            <v>482.81655199699526</v>
          </cell>
          <cell r="AY133">
            <v>-877.53257376300007</v>
          </cell>
          <cell r="AZ133">
            <v>-281.58508130699965</v>
          </cell>
          <cell r="BA133">
            <v>-532.86041614299802</v>
          </cell>
          <cell r="BB133">
            <v>-543.11540033984829</v>
          </cell>
          <cell r="BC133">
            <v>-830.08606204484977</v>
          </cell>
          <cell r="BD133">
            <v>-831.29379221685167</v>
          </cell>
          <cell r="BE133">
            <v>-1491.468395869852</v>
          </cell>
          <cell r="BF133">
            <v>-1008.6518438728567</v>
          </cell>
          <cell r="BG133">
            <v>-1620.6072204357374</v>
          </cell>
          <cell r="BH133">
            <v>-30</v>
          </cell>
          <cell r="BI133">
            <v>-30</v>
          </cell>
          <cell r="BJ133">
            <v>-30</v>
          </cell>
          <cell r="BK133">
            <v>-30</v>
          </cell>
          <cell r="BL133">
            <v>-30</v>
          </cell>
          <cell r="BM133">
            <v>-30</v>
          </cell>
          <cell r="BN133">
            <v>-30</v>
          </cell>
          <cell r="BO133">
            <v>-30</v>
          </cell>
          <cell r="BP133">
            <v>-30</v>
          </cell>
          <cell r="BQ133">
            <v>-847.53257376300007</v>
          </cell>
          <cell r="BR133">
            <v>-251.58508130699965</v>
          </cell>
          <cell r="BS133">
            <v>-502.86041614299802</v>
          </cell>
          <cell r="BT133">
            <v>-513.11540033984829</v>
          </cell>
          <cell r="BU133">
            <v>-800.08606204484977</v>
          </cell>
          <cell r="BV133">
            <v>-801.29379221685167</v>
          </cell>
          <cell r="BW133">
            <v>-1461.468395869852</v>
          </cell>
          <cell r="BX133">
            <v>-978.65184387285672</v>
          </cell>
          <cell r="BY133">
            <v>-1590.6072204357374</v>
          </cell>
          <cell r="BZ133">
            <v>86.139874999999989</v>
          </cell>
          <cell r="CA133">
            <v>-2.8554246210000165</v>
          </cell>
          <cell r="CB133">
            <v>298.95542462100002</v>
          </cell>
          <cell r="CC133">
            <v>-281.58508130699965</v>
          </cell>
          <cell r="CD133">
            <v>382.23987499999998</v>
          </cell>
          <cell r="CE133">
            <v>-663.82495630699964</v>
          </cell>
          <cell r="CF133">
            <v>-173.66711317258557</v>
          </cell>
        </row>
        <row r="134">
          <cell r="G134" t="str">
            <v>Utilización Portafolio Tesoreria</v>
          </cell>
          <cell r="L134">
            <v>37</v>
          </cell>
          <cell r="N134">
            <v>37</v>
          </cell>
          <cell r="O134">
            <v>-423.47924342399983</v>
          </cell>
          <cell r="P134">
            <v>-424.05333033900024</v>
          </cell>
          <cell r="Q134">
            <v>595.94749245600042</v>
          </cell>
          <cell r="R134">
            <v>-251.27533483599836</v>
          </cell>
          <cell r="S134">
            <v>-10.254984196850273</v>
          </cell>
          <cell r="T134">
            <v>-286.97066170500148</v>
          </cell>
          <cell r="U134">
            <v>-1.2077301720019022</v>
          </cell>
          <cell r="V134">
            <v>-660.1746036530003</v>
          </cell>
          <cell r="W134">
            <v>482.81655199699526</v>
          </cell>
          <cell r="X134">
            <v>-611.9553765628807</v>
          </cell>
          <cell r="Y134">
            <v>405.64961087700249</v>
          </cell>
          <cell r="Z134">
            <v>998.17860344000019</v>
          </cell>
          <cell r="AA134">
            <v>-186.77900611873474</v>
          </cell>
          <cell r="AB134">
            <v>3.4381544544427114E-2</v>
          </cell>
          <cell r="AC134" t="str">
            <v xml:space="preserve"> </v>
          </cell>
          <cell r="AD134">
            <v>3.4381544544427114E-2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O134">
            <v>0</v>
          </cell>
          <cell r="AP134">
            <v>-423.47924342399983</v>
          </cell>
          <cell r="AQ134">
            <v>-424.05333033900024</v>
          </cell>
          <cell r="AR134">
            <v>595.94749245600042</v>
          </cell>
          <cell r="AS134">
            <v>-251.27533483599836</v>
          </cell>
          <cell r="AT134">
            <v>-10.254984196850273</v>
          </cell>
          <cell r="AU134">
            <v>-286.97066170500148</v>
          </cell>
          <cell r="AV134">
            <v>-1.2077301720019022</v>
          </cell>
          <cell r="AW134">
            <v>-660.1746036530003</v>
          </cell>
          <cell r="AX134">
            <v>482.81655199699526</v>
          </cell>
          <cell r="AY134">
            <v>-847.53257376300007</v>
          </cell>
          <cell r="AZ134">
            <v>-251.58508130699965</v>
          </cell>
          <cell r="BA134">
            <v>-502.86041614299802</v>
          </cell>
          <cell r="BB134">
            <v>-513.11540033984829</v>
          </cell>
          <cell r="BC134">
            <v>-800.08606204484977</v>
          </cell>
          <cell r="BD134">
            <v>-801.29379221685167</v>
          </cell>
          <cell r="BE134">
            <v>-1461.468395869852</v>
          </cell>
          <cell r="BF134">
            <v>-978.65184387285672</v>
          </cell>
          <cell r="BG134">
            <v>-1590.6072204357374</v>
          </cell>
          <cell r="BH134">
            <v>0</v>
          </cell>
          <cell r="BI134">
            <v>0</v>
          </cell>
          <cell r="BJ134">
            <v>0</v>
          </cell>
          <cell r="BK134">
            <v>0</v>
          </cell>
          <cell r="BL134">
            <v>0</v>
          </cell>
          <cell r="BM134">
            <v>0</v>
          </cell>
          <cell r="BN134">
            <v>0</v>
          </cell>
          <cell r="BO134">
            <v>0</v>
          </cell>
          <cell r="BP134">
            <v>0</v>
          </cell>
          <cell r="BQ134">
            <v>-847.53257376300007</v>
          </cell>
          <cell r="BR134">
            <v>-251.58508130699965</v>
          </cell>
          <cell r="BS134">
            <v>-502.86041614299802</v>
          </cell>
          <cell r="BT134">
            <v>-513.11540033984829</v>
          </cell>
          <cell r="BU134">
            <v>-800.08606204484977</v>
          </cell>
          <cell r="BV134">
            <v>-801.29379221685167</v>
          </cell>
          <cell r="BW134">
            <v>-1461.468395869852</v>
          </cell>
          <cell r="BX134">
            <v>-978.65184387285672</v>
          </cell>
          <cell r="BY134">
            <v>-1590.6072204357374</v>
          </cell>
          <cell r="BZ134">
            <v>86.139874999999989</v>
          </cell>
          <cell r="CA134">
            <v>-2.8554246210000165</v>
          </cell>
          <cell r="CB134">
            <v>298.95542462100002</v>
          </cell>
          <cell r="CC134">
            <v>-251.58508130699965</v>
          </cell>
          <cell r="CD134">
            <v>382.23987499999998</v>
          </cell>
          <cell r="CE134">
            <v>-633.82495630699964</v>
          </cell>
          <cell r="CF134">
            <v>-165.81863844189456</v>
          </cell>
          <cell r="CK134">
            <v>100</v>
          </cell>
          <cell r="CL134">
            <v>-100</v>
          </cell>
          <cell r="CM134">
            <v>-200</v>
          </cell>
        </row>
        <row r="135">
          <cell r="G135" t="str">
            <v>Utilización Cartera FSA</v>
          </cell>
          <cell r="M135">
            <v>-105</v>
          </cell>
          <cell r="N135">
            <v>-105</v>
          </cell>
          <cell r="O135">
            <v>-30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  <cell r="T135">
            <v>0</v>
          </cell>
          <cell r="U135">
            <v>0</v>
          </cell>
          <cell r="V135">
            <v>0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  <cell r="AA135">
            <v>-30</v>
          </cell>
          <cell r="AB135" t="str">
            <v xml:space="preserve"> </v>
          </cell>
          <cell r="AC135">
            <v>-9.7569248031482342E-2</v>
          </cell>
          <cell r="AD135">
            <v>-9.7569248031482342E-2</v>
          </cell>
          <cell r="AE135">
            <v>-30</v>
          </cell>
          <cell r="AP135">
            <v>0</v>
          </cell>
          <cell r="AQ135">
            <v>0</v>
          </cell>
          <cell r="AR135">
            <v>0</v>
          </cell>
          <cell r="AS135">
            <v>0</v>
          </cell>
          <cell r="AT135">
            <v>0</v>
          </cell>
          <cell r="AU135">
            <v>0</v>
          </cell>
          <cell r="AV135">
            <v>0</v>
          </cell>
          <cell r="AW135">
            <v>0</v>
          </cell>
          <cell r="AX135">
            <v>0</v>
          </cell>
          <cell r="AY135">
            <v>-30</v>
          </cell>
          <cell r="AZ135">
            <v>-30</v>
          </cell>
          <cell r="BA135">
            <v>-30</v>
          </cell>
          <cell r="BB135">
            <v>-30</v>
          </cell>
          <cell r="BC135">
            <v>-30</v>
          </cell>
          <cell r="BD135">
            <v>-30</v>
          </cell>
          <cell r="BE135">
            <v>-30</v>
          </cell>
          <cell r="BF135">
            <v>-30</v>
          </cell>
          <cell r="BG135">
            <v>-30</v>
          </cell>
          <cell r="BH135">
            <v>-30</v>
          </cell>
          <cell r="BI135">
            <v>-30</v>
          </cell>
          <cell r="BJ135">
            <v>-30</v>
          </cell>
          <cell r="BK135">
            <v>-30</v>
          </cell>
          <cell r="BL135">
            <v>-30</v>
          </cell>
          <cell r="BM135">
            <v>-30</v>
          </cell>
          <cell r="BN135">
            <v>-30</v>
          </cell>
          <cell r="BO135">
            <v>-30</v>
          </cell>
          <cell r="BP135">
            <v>-30</v>
          </cell>
          <cell r="BR135">
            <v>0</v>
          </cell>
          <cell r="BW135">
            <v>0</v>
          </cell>
          <cell r="BX135">
            <v>0</v>
          </cell>
          <cell r="BY135">
            <v>0</v>
          </cell>
          <cell r="CC135">
            <v>-30</v>
          </cell>
          <cell r="CD135">
            <v>0</v>
          </cell>
          <cell r="CE135">
            <v>-30</v>
          </cell>
          <cell r="CF135" t="str">
            <v xml:space="preserve">n.a. </v>
          </cell>
        </row>
        <row r="136">
          <cell r="Q136">
            <v>113.60904076154917</v>
          </cell>
          <cell r="R136">
            <v>-30.31941150553935</v>
          </cell>
          <cell r="S136">
            <v>47.558428417285803</v>
          </cell>
          <cell r="T136">
            <v>-21.640834195668504</v>
          </cell>
          <cell r="U136">
            <v>2.8244104159981589</v>
          </cell>
          <cell r="V136">
            <v>-57.23175594150689</v>
          </cell>
          <cell r="W136">
            <v>31.669447855394424</v>
          </cell>
          <cell r="X136">
            <v>5.1598940377396048</v>
          </cell>
          <cell r="Y136">
            <v>-29.310037596407653</v>
          </cell>
          <cell r="Z136">
            <v>-961.60703299351542</v>
          </cell>
          <cell r="AA136">
            <v>-1106.553734344036</v>
          </cell>
          <cell r="AE136">
            <v>-210.15052579043538</v>
          </cell>
          <cell r="AF136">
            <v>-1151.2558269251037</v>
          </cell>
          <cell r="AG136">
            <v>1039.6382495434837</v>
          </cell>
          <cell r="AH136">
            <v>-61.374269149178588</v>
          </cell>
          <cell r="AI136">
            <v>451.23160132242594</v>
          </cell>
          <cell r="AJ136">
            <v>-273.17633927222118</v>
          </cell>
          <cell r="AK136">
            <v>-309.61031192671675</v>
          </cell>
          <cell r="AL136">
            <v>44.178295141698243</v>
          </cell>
          <cell r="AM136">
            <v>771.34997909165463</v>
          </cell>
          <cell r="AN136">
            <v>-209.11460288629979</v>
          </cell>
          <cell r="AO136">
            <v>216.59155491452424</v>
          </cell>
          <cell r="AP136">
            <v>115.52501771650657</v>
          </cell>
          <cell r="AQ136">
            <v>1038.6154513996673</v>
          </cell>
          <cell r="AR136">
            <v>-926.02920878193447</v>
          </cell>
          <cell r="AS136">
            <v>31.054857643639238</v>
          </cell>
          <cell r="AT136">
            <v>-403.67317290514012</v>
          </cell>
          <cell r="AU136">
            <v>251.53550507655268</v>
          </cell>
          <cell r="AV136">
            <v>312.43472234271491</v>
          </cell>
          <cell r="AW136">
            <v>-101.41005108320513</v>
          </cell>
          <cell r="AX136">
            <v>-739.68053123626021</v>
          </cell>
          <cell r="AZ136">
            <v>-93.656842837816058</v>
          </cell>
          <cell r="BA136">
            <v>-123.97625434335541</v>
          </cell>
          <cell r="BB136">
            <v>-76.417825926069611</v>
          </cell>
          <cell r="BC136">
            <v>-98.058660121738114</v>
          </cell>
          <cell r="BD136">
            <v>-95.234249705739956</v>
          </cell>
          <cell r="BE136">
            <v>-152.46600564724685</v>
          </cell>
          <cell r="BF136">
            <v>-120.79655779185242</v>
          </cell>
          <cell r="BG136">
            <v>-115.63666375411282</v>
          </cell>
          <cell r="BI136">
            <v>-321.76810317205536</v>
          </cell>
          <cell r="BJ136">
            <v>-383.14237232123395</v>
          </cell>
          <cell r="BK136">
            <v>68.089229001191995</v>
          </cell>
          <cell r="BL136">
            <v>-205.08711027102919</v>
          </cell>
          <cell r="BM136">
            <v>-514.69742219774594</v>
          </cell>
          <cell r="BN136">
            <v>-470.51912705604769</v>
          </cell>
          <cell r="BO136">
            <v>300.83085203560694</v>
          </cell>
          <cell r="BP136">
            <v>91.716249149307146</v>
          </cell>
          <cell r="BR136">
            <v>228.11126033423932</v>
          </cell>
          <cell r="BS136">
            <v>259.16611797787857</v>
          </cell>
          <cell r="BT136">
            <v>-144.50705492726161</v>
          </cell>
          <cell r="BU136">
            <v>107.02845014929107</v>
          </cell>
          <cell r="BV136">
            <v>419.46317249200598</v>
          </cell>
          <cell r="BW136">
            <v>318.05312140880085</v>
          </cell>
          <cell r="BX136">
            <v>-421.62740982745936</v>
          </cell>
          <cell r="BY136">
            <v>-207.35291290341996</v>
          </cell>
        </row>
        <row r="138">
          <cell r="L138" t="e">
            <v>#REF!</v>
          </cell>
          <cell r="M138" t="e">
            <v>#REF!</v>
          </cell>
          <cell r="N138" t="e">
            <v>#REF!</v>
          </cell>
          <cell r="Q138">
            <v>-0.79000766994919547</v>
          </cell>
          <cell r="R138">
            <v>-0.43049320683379838</v>
          </cell>
          <cell r="S138">
            <v>-0.48403066273858475</v>
          </cell>
          <cell r="T138">
            <v>-3.8852950773584048E-2</v>
          </cell>
          <cell r="U138">
            <v>-0.3206496208671315</v>
          </cell>
          <cell r="V138">
            <v>9.562612705269638E-2</v>
          </cell>
          <cell r="W138">
            <v>-0.65205444179038829</v>
          </cell>
          <cell r="X138">
            <v>-5.8027305690301609E-2</v>
          </cell>
          <cell r="Y138">
            <v>-0.48998102346839589</v>
          </cell>
          <cell r="Z138">
            <v>-0.56185284450601147</v>
          </cell>
          <cell r="AA138">
            <v>-4.2729845599122473</v>
          </cell>
          <cell r="AE138">
            <v>-0.53521054154452552</v>
          </cell>
          <cell r="AF138">
            <v>2.7754264239313552E-2</v>
          </cell>
          <cell r="AG138">
            <v>-1.1456093074019198</v>
          </cell>
          <cell r="AH138">
            <v>-0.35615567751754668</v>
          </cell>
          <cell r="AI138">
            <v>-0.52217327172586681</v>
          </cell>
          <cell r="AJ138">
            <v>-9.847940856806757E-2</v>
          </cell>
          <cell r="AK138">
            <v>-0.34687602043023491</v>
          </cell>
          <cell r="AL138">
            <v>-1.9635869476435593E-2</v>
          </cell>
          <cell r="AM138">
            <v>-0.67223226203119335</v>
          </cell>
          <cell r="AN138">
            <v>-8.2522905259526158E-2</v>
          </cell>
          <cell r="AO138">
            <v>-0.51089136392136736</v>
          </cell>
          <cell r="AP138">
            <v>2.5497384360563369E-2</v>
          </cell>
          <cell r="AQ138">
            <v>-6.0702067402903279E-2</v>
          </cell>
          <cell r="AR138">
            <v>0.35560163745272433</v>
          </cell>
          <cell r="AS138">
            <v>-7.4337529316251705E-2</v>
          </cell>
          <cell r="AT138">
            <v>3.8142608987282056E-2</v>
          </cell>
          <cell r="AU138">
            <v>5.9626457794483521E-2</v>
          </cell>
          <cell r="AV138">
            <v>-2.6226399563103409E-2</v>
          </cell>
          <cell r="AW138">
            <v>-0.11526199652913197</v>
          </cell>
          <cell r="AX138">
            <v>2.0177820240805056E-2</v>
          </cell>
          <cell r="AY138">
            <v>-0.55180097298288122</v>
          </cell>
          <cell r="AZ138">
            <v>-1.3492105135737171</v>
          </cell>
          <cell r="BA138">
            <v>-1.7829788804630282</v>
          </cell>
          <cell r="BB138">
            <v>-2.2703017157357848</v>
          </cell>
          <cell r="BC138">
            <v>-2.3135609162143322</v>
          </cell>
          <cell r="BD138">
            <v>-2.6367398101647255</v>
          </cell>
          <cell r="BE138">
            <v>-2.5440057309838138</v>
          </cell>
          <cell r="BF138">
            <v>-3.2038829918709091</v>
          </cell>
          <cell r="BG138">
            <v>-3.2619102975612089</v>
          </cell>
          <cell r="BH138">
            <v>-0.56135062059688057</v>
          </cell>
          <cell r="BI138">
            <v>-1.6530655847071318</v>
          </cell>
          <cell r="BJ138">
            <v>-2.0092212622246777</v>
          </cell>
          <cell r="BK138">
            <v>-2.5313945339505444</v>
          </cell>
          <cell r="BL138">
            <v>-2.629873942518612</v>
          </cell>
          <cell r="BM138">
            <v>-2.9767499629488472</v>
          </cell>
          <cell r="BN138">
            <v>-2.9963858324252834</v>
          </cell>
          <cell r="BO138">
            <v>-3.6686180944564768</v>
          </cell>
          <cell r="BP138">
            <v>-3.7511409997160028</v>
          </cell>
          <cell r="BQ138">
            <v>9.5496476139996216E-3</v>
          </cell>
          <cell r="BR138">
            <v>0.30385507113341426</v>
          </cell>
          <cell r="BS138">
            <v>0.2262423817616501</v>
          </cell>
          <cell r="BT138">
            <v>0.26109281821475877</v>
          </cell>
          <cell r="BU138">
            <v>0.31631302630427965</v>
          </cell>
          <cell r="BV138">
            <v>0.34001015278412228</v>
          </cell>
          <cell r="BW138">
            <v>0.45238010144146967</v>
          </cell>
          <cell r="BX138">
            <v>0.46473510258556772</v>
          </cell>
          <cell r="BY138">
            <v>0.48923070215479392</v>
          </cell>
          <cell r="BZ138">
            <v>-0.39553762640049328</v>
          </cell>
          <cell r="CA138">
            <v>-4.0176828879510539E-2</v>
          </cell>
          <cell r="CB138">
            <v>-0.71847181882567046</v>
          </cell>
          <cell r="CC138">
            <v>-1.3492105135737171</v>
          </cell>
          <cell r="CD138">
            <v>-1.1541862741056743</v>
          </cell>
          <cell r="CE138">
            <v>-0.19502423946804281</v>
          </cell>
        </row>
        <row r="139">
          <cell r="L139" t="e">
            <v>#REF!</v>
          </cell>
          <cell r="M139" t="e">
            <v>#REF!</v>
          </cell>
          <cell r="N139" t="e">
            <v>#REF!</v>
          </cell>
          <cell r="Q139">
            <v>-0.78861382354874565</v>
          </cell>
          <cell r="R139">
            <v>-0.428913514246622</v>
          </cell>
          <cell r="S139">
            <v>-0.48403066273858475</v>
          </cell>
          <cell r="T139">
            <v>0.45521913663916991</v>
          </cell>
          <cell r="U139">
            <v>-0.32058710341698765</v>
          </cell>
          <cell r="V139">
            <v>9.562612705269638E-2</v>
          </cell>
          <cell r="W139">
            <v>-0.65205444179038829</v>
          </cell>
          <cell r="X139">
            <v>-5.8027305690301609E-2</v>
          </cell>
          <cell r="Y139">
            <v>-0.48998102346839589</v>
          </cell>
          <cell r="Z139">
            <v>-0.56185284450601147</v>
          </cell>
          <cell r="AA139">
            <v>-3.623055930701176</v>
          </cell>
          <cell r="AE139">
            <v>-0.53521054154452552</v>
          </cell>
          <cell r="AF139">
            <v>0.17802058312874625</v>
          </cell>
          <cell r="AG139">
            <v>-1.1456093074019198</v>
          </cell>
          <cell r="AH139">
            <v>-0.35615567751754668</v>
          </cell>
          <cell r="AI139">
            <v>-0.52217327172586681</v>
          </cell>
          <cell r="AJ139">
            <v>-9.847940856806757E-2</v>
          </cell>
          <cell r="AK139">
            <v>0.15026252906350845</v>
          </cell>
          <cell r="AL139">
            <v>-1.9635869476435593E-2</v>
          </cell>
          <cell r="AM139">
            <v>-0.67223226203119335</v>
          </cell>
          <cell r="AN139">
            <v>-8.2522905259526158E-2</v>
          </cell>
          <cell r="AO139">
            <v>-0.51089136392136736</v>
          </cell>
          <cell r="AP139">
            <v>2.5497384360563369E-2</v>
          </cell>
          <cell r="AQ139">
            <v>-5.8147900931788565E-2</v>
          </cell>
          <cell r="AR139">
            <v>0.35699548385317414</v>
          </cell>
          <cell r="AS139">
            <v>-7.275783672907532E-2</v>
          </cell>
          <cell r="AT139">
            <v>3.8142608987282056E-2</v>
          </cell>
          <cell r="AU139">
            <v>0.55369854520723749</v>
          </cell>
          <cell r="AV139">
            <v>0.47084963248049611</v>
          </cell>
          <cell r="AW139">
            <v>-0.11526199652913197</v>
          </cell>
          <cell r="AX139">
            <v>2.0177820240805056E-2</v>
          </cell>
          <cell r="AY139">
            <v>-0.39898048762233385</v>
          </cell>
          <cell r="AZ139">
            <v>-1.1949961818127197</v>
          </cell>
          <cell r="BA139">
            <v>-1.6271848561148543</v>
          </cell>
          <cell r="BB139">
            <v>-2.1145076913876113</v>
          </cell>
          <cell r="BC139">
            <v>-1.6636948044534048</v>
          </cell>
          <cell r="BD139">
            <v>-1.9868111809536542</v>
          </cell>
          <cell r="BE139">
            <v>-1.8940771017727429</v>
          </cell>
          <cell r="BF139">
            <v>-2.5539543626598382</v>
          </cell>
          <cell r="BG139">
            <v>-2.6119816683501371</v>
          </cell>
          <cell r="BH139">
            <v>-0.41108430170744792</v>
          </cell>
          <cell r="BI139">
            <v>-1.5027992658176992</v>
          </cell>
          <cell r="BJ139">
            <v>-1.8589549433352448</v>
          </cell>
          <cell r="BK139">
            <v>-2.3811282150611115</v>
          </cell>
          <cell r="BL139">
            <v>-2.4796076236291791</v>
          </cell>
          <cell r="BM139">
            <v>-2.3293450945656708</v>
          </cell>
          <cell r="BN139">
            <v>-2.3489809640421075</v>
          </cell>
          <cell r="BO139">
            <v>-3.0212132260733009</v>
          </cell>
          <cell r="BP139">
            <v>-3.1037361313328269</v>
          </cell>
          <cell r="BQ139">
            <v>1.2103814085114352E-2</v>
          </cell>
          <cell r="BR139">
            <v>0.30780308400497874</v>
          </cell>
          <cell r="BS139">
            <v>0.23177008722039097</v>
          </cell>
          <cell r="BT139">
            <v>0.26662052367349964</v>
          </cell>
          <cell r="BU139">
            <v>0.81591281917577452</v>
          </cell>
          <cell r="BV139">
            <v>0.34253391361201752</v>
          </cell>
          <cell r="BW139">
            <v>0.45490386226936463</v>
          </cell>
          <cell r="BX139">
            <v>0.46725886341346268</v>
          </cell>
          <cell r="BY139">
            <v>0.49175446298268977</v>
          </cell>
          <cell r="BZ139">
            <v>-0.39553762640049328</v>
          </cell>
          <cell r="CA139">
            <v>-4.0176828879510539E-2</v>
          </cell>
          <cell r="CB139">
            <v>-0.71847181882567046</v>
          </cell>
          <cell r="CC139">
            <v>-1.1949961818127197</v>
          </cell>
          <cell r="CD139">
            <v>-1.1541862741056743</v>
          </cell>
          <cell r="CE139">
            <v>-4.0809907707045401E-2</v>
          </cell>
        </row>
        <row r="140">
          <cell r="AP140">
            <v>0</v>
          </cell>
          <cell r="AQ140">
            <v>0</v>
          </cell>
          <cell r="AR140">
            <v>0</v>
          </cell>
          <cell r="AS140">
            <v>0</v>
          </cell>
          <cell r="AT140">
            <v>0</v>
          </cell>
        </row>
        <row r="141">
          <cell r="N141">
            <v>35781.130642476855</v>
          </cell>
          <cell r="AP141">
            <v>0</v>
          </cell>
          <cell r="AQ141">
            <v>0</v>
          </cell>
          <cell r="AR141">
            <v>0</v>
          </cell>
          <cell r="AS141">
            <v>0</v>
          </cell>
          <cell r="AT141">
            <v>0</v>
          </cell>
        </row>
        <row r="142">
          <cell r="L142" t="e">
            <v>#REF!</v>
          </cell>
          <cell r="M142" t="e">
            <v>#REF!</v>
          </cell>
          <cell r="N142" t="e">
            <v>#REF!</v>
          </cell>
          <cell r="Q142">
            <v>76.535133318163403</v>
          </cell>
          <cell r="R142">
            <v>97.942742984624218</v>
          </cell>
          <cell r="S142">
            <v>53.422788509173181</v>
          </cell>
          <cell r="T142">
            <v>71.912813169509292</v>
          </cell>
          <cell r="U142">
            <v>70.55560521390862</v>
          </cell>
          <cell r="V142">
            <v>127.1873279736335</v>
          </cell>
          <cell r="W142">
            <v>94.59926169735175</v>
          </cell>
          <cell r="X142">
            <v>47.588840544149178</v>
          </cell>
          <cell r="Y142">
            <v>82.058772178296437</v>
          </cell>
          <cell r="Z142">
            <v>961.60703299351542</v>
          </cell>
          <cell r="AA142">
            <v>1106.5537343440355</v>
          </cell>
          <cell r="AE142">
            <v>253.7</v>
          </cell>
          <cell r="AF142">
            <v>1258.9000000000001</v>
          </cell>
          <cell r="AG142">
            <v>307.5</v>
          </cell>
          <cell r="AH142">
            <v>628.6</v>
          </cell>
          <cell r="AI142">
            <v>373.7</v>
          </cell>
          <cell r="AJ142">
            <v>374.7</v>
          </cell>
          <cell r="AP142">
            <v>-16.309425259404492</v>
          </cell>
          <cell r="AR142">
            <v>-230.96486668183661</v>
          </cell>
          <cell r="AS142">
            <v>-530.65725701537576</v>
          </cell>
          <cell r="AT142">
            <v>-320.2772114908268</v>
          </cell>
          <cell r="AY142">
            <v>197.42977902674491</v>
          </cell>
          <cell r="AZ142">
            <v>75.855150407826528</v>
          </cell>
          <cell r="BA142">
            <v>102.64996976197506</v>
          </cell>
          <cell r="BB142">
            <v>51.548641065530546</v>
          </cell>
          <cell r="BH142">
            <v>1303.4074836067064</v>
          </cell>
          <cell r="BI142">
            <v>321.76810317205559</v>
          </cell>
          <cell r="BJ142">
            <v>383.14237232123514</v>
          </cell>
          <cell r="BK142">
            <v>-68.089229001190233</v>
          </cell>
          <cell r="BZ142" t="e">
            <v>#REF!</v>
          </cell>
          <cell r="CA142" t="e">
            <v>#REF!</v>
          </cell>
          <cell r="CB142" t="e">
            <v>#REF!</v>
          </cell>
          <cell r="CC142">
            <v>75.855150407826528</v>
          </cell>
          <cell r="CD142" t="e">
            <v>#REF!</v>
          </cell>
        </row>
        <row r="143">
          <cell r="L143">
            <v>82.168000000000006</v>
          </cell>
          <cell r="N143">
            <v>82.168000000000006</v>
          </cell>
          <cell r="Q143">
            <v>152.01283043028573</v>
          </cell>
          <cell r="R143">
            <v>34.773126812437603</v>
          </cell>
          <cell r="S143">
            <v>66.4884524018901</v>
          </cell>
          <cell r="T143">
            <v>19.435201437592379</v>
          </cell>
          <cell r="U143">
            <v>33.044557190524358</v>
          </cell>
          <cell r="V143">
            <v>41.019891418236647</v>
          </cell>
          <cell r="W143">
            <v>42.606146909500019</v>
          </cell>
          <cell r="X143">
            <v>0</v>
          </cell>
          <cell r="Y143">
            <v>0</v>
          </cell>
          <cell r="AB143">
            <v>7.6353047354769915E-2</v>
          </cell>
          <cell r="AC143" t="str">
            <v xml:space="preserve"> </v>
          </cell>
          <cell r="AD143">
            <v>7.6353047354769915E-2</v>
          </cell>
          <cell r="AE143">
            <v>80.968000000000018</v>
          </cell>
          <cell r="AF143">
            <v>226.39999999999998</v>
          </cell>
          <cell r="AG143">
            <v>643.80000000000007</v>
          </cell>
          <cell r="AH143">
            <v>268.2</v>
          </cell>
          <cell r="AI143">
            <v>165.3</v>
          </cell>
          <cell r="AJ143">
            <v>164.3</v>
          </cell>
          <cell r="AP143">
            <v>1.1970666666666574</v>
          </cell>
          <cell r="AR143">
            <v>-491.78716956971437</v>
          </cell>
          <cell r="AS143">
            <v>-233.42687318756239</v>
          </cell>
          <cell r="AT143">
            <v>-98.811547598109911</v>
          </cell>
          <cell r="AY143">
            <v>-72.329566940000092</v>
          </cell>
          <cell r="AZ143">
            <v>46.319894589999898</v>
          </cell>
          <cell r="BA143">
            <v>25.815792559999913</v>
          </cell>
          <cell r="BH143">
            <v>-545.96420000000012</v>
          </cell>
          <cell r="BI143">
            <v>-168.72200000000001</v>
          </cell>
          <cell r="BJ143">
            <v>-391.11059999999998</v>
          </cell>
          <cell r="BK143">
            <v>78.130235950914539</v>
          </cell>
          <cell r="BQ143">
            <v>473.63463306000006</v>
          </cell>
          <cell r="BR143">
            <v>215.04189458999991</v>
          </cell>
          <cell r="BS143">
            <v>416.9263925599999</v>
          </cell>
          <cell r="BZ143">
            <v>38.049000000000007</v>
          </cell>
          <cell r="CA143">
            <v>40.092517940000093</v>
          </cell>
          <cell r="CB143">
            <v>60.301548543399676</v>
          </cell>
          <cell r="CC143">
            <v>46.319894589999898</v>
          </cell>
          <cell r="CD143">
            <v>-35.185500000000047</v>
          </cell>
          <cell r="CE143">
            <v>81.505394589999952</v>
          </cell>
          <cell r="CF143">
            <v>231.64483832828816</v>
          </cell>
        </row>
        <row r="144">
          <cell r="L144">
            <v>57.8</v>
          </cell>
          <cell r="N144">
            <v>57.8</v>
          </cell>
          <cell r="Q144">
            <v>38.131343649426853</v>
          </cell>
          <cell r="R144">
            <v>32.850204666647272</v>
          </cell>
          <cell r="S144">
            <v>34.492764524568877</v>
          </cell>
          <cell r="T144">
            <v>30.836777536248412</v>
          </cell>
          <cell r="U144">
            <v>40.335458439382421</v>
          </cell>
          <cell r="V144">
            <v>28.935680613889957</v>
          </cell>
          <cell r="W144">
            <v>83.662562643246162</v>
          </cell>
          <cell r="X144">
            <v>52.748734581888783</v>
          </cell>
          <cell r="Y144">
            <v>52.748734581888783</v>
          </cell>
          <cell r="AA144">
            <v>512.93305881892422</v>
          </cell>
          <cell r="AB144">
            <v>5.3709547963996948E-2</v>
          </cell>
          <cell r="AC144" t="str">
            <v xml:space="preserve"> </v>
          </cell>
          <cell r="AD144">
            <v>5.3709547963996948E-2</v>
          </cell>
          <cell r="AE144">
            <v>60.6</v>
          </cell>
          <cell r="AF144">
            <v>50.8</v>
          </cell>
          <cell r="AG144">
            <v>638.6</v>
          </cell>
          <cell r="AH144">
            <v>62.8</v>
          </cell>
          <cell r="AI144">
            <v>165.7</v>
          </cell>
          <cell r="AJ144">
            <v>166.7</v>
          </cell>
          <cell r="AP144">
            <v>0</v>
          </cell>
          <cell r="AQ144">
            <v>6.790797581736669</v>
          </cell>
          <cell r="AR144">
            <v>-600.46865635057316</v>
          </cell>
          <cell r="AS144">
            <v>-29.949795333352725</v>
          </cell>
          <cell r="AT144">
            <v>-131.2072354754311</v>
          </cell>
          <cell r="AY144">
            <v>22.476616515600668</v>
          </cell>
          <cell r="AZ144">
            <v>30.407488795600713</v>
          </cell>
          <cell r="BA144">
            <v>-247.67332709439859</v>
          </cell>
          <cell r="BH144">
            <v>-571.36779999999999</v>
          </cell>
          <cell r="BI144">
            <v>2.7899999999999991</v>
          </cell>
          <cell r="BJ144">
            <v>-378.46139999999997</v>
          </cell>
          <cell r="BK144">
            <v>237.14163595091455</v>
          </cell>
          <cell r="BQ144">
            <v>593.84441651560064</v>
          </cell>
          <cell r="BR144">
            <v>27.617488795600714</v>
          </cell>
          <cell r="BS144">
            <v>130.78807290560138</v>
          </cell>
          <cell r="BZ144">
            <v>39</v>
          </cell>
          <cell r="CA144">
            <v>57.800574999999995</v>
          </cell>
          <cell r="CB144">
            <v>13.047924379000294</v>
          </cell>
          <cell r="CC144">
            <v>30.407488795600713</v>
          </cell>
          <cell r="CD144">
            <v>31.245587999999653</v>
          </cell>
          <cell r="CE144">
            <v>-0.83809920439894015</v>
          </cell>
          <cell r="CF144">
            <v>-2.6822961513764731</v>
          </cell>
        </row>
        <row r="145">
          <cell r="AP145">
            <v>0</v>
          </cell>
          <cell r="AQ145">
            <v>0</v>
          </cell>
          <cell r="AR145">
            <v>0</v>
          </cell>
          <cell r="AS145">
            <v>0</v>
          </cell>
          <cell r="AT145">
            <v>0</v>
          </cell>
        </row>
        <row r="146">
          <cell r="Q146">
            <v>66.711860024399471</v>
          </cell>
          <cell r="R146">
            <v>96.791493494399347</v>
          </cell>
          <cell r="S146">
            <v>27.433528871040053</v>
          </cell>
          <cell r="T146">
            <v>22.233528871040054</v>
          </cell>
          <cell r="U146">
            <v>16.033528871040055</v>
          </cell>
          <cell r="V146">
            <v>8.8335288710400555</v>
          </cell>
          <cell r="AP146">
            <v>86.35228332999958</v>
          </cell>
          <cell r="AQ146">
            <v>187.00347658439969</v>
          </cell>
          <cell r="AR146">
            <v>66.711860024399471</v>
          </cell>
          <cell r="AS146">
            <v>96.791493494399347</v>
          </cell>
          <cell r="AT146">
            <v>27.433528871040053</v>
          </cell>
        </row>
        <row r="147">
          <cell r="Q147">
            <v>9.8232732937639327</v>
          </cell>
          <cell r="R147">
            <v>1.1512494902248704</v>
          </cell>
          <cell r="S147">
            <v>25.989259638133127</v>
          </cell>
          <cell r="T147">
            <v>49.679284298469241</v>
          </cell>
          <cell r="U147">
            <v>54.522076342868566</v>
          </cell>
          <cell r="V147">
            <v>118.35379910259344</v>
          </cell>
          <cell r="AP147">
            <v>151.03829141059592</v>
          </cell>
          <cell r="AQ147">
            <v>16.211476176744696</v>
          </cell>
          <cell r="AR147">
            <v>9.8232732937639327</v>
          </cell>
          <cell r="AS147">
            <v>1.1512494902248704</v>
          </cell>
          <cell r="AT147">
            <v>25.989259638133127</v>
          </cell>
        </row>
        <row r="148">
          <cell r="AP148">
            <v>0</v>
          </cell>
          <cell r="AQ148">
            <v>0</v>
          </cell>
          <cell r="AR148">
            <v>0</v>
          </cell>
          <cell r="AS148">
            <v>0</v>
          </cell>
          <cell r="AT148">
            <v>0</v>
          </cell>
        </row>
        <row r="149">
          <cell r="AP149">
            <v>0</v>
          </cell>
          <cell r="AQ149">
            <v>0</v>
          </cell>
          <cell r="AR149">
            <v>0</v>
          </cell>
          <cell r="AS149">
            <v>0</v>
          </cell>
          <cell r="AT149">
            <v>0</v>
          </cell>
        </row>
        <row r="150">
          <cell r="L150">
            <v>1118.2606389705827</v>
          </cell>
          <cell r="Q150">
            <v>1062.0999999999999</v>
          </cell>
          <cell r="R150">
            <v>1060.5999999999999</v>
          </cell>
          <cell r="S150">
            <v>1075.2</v>
          </cell>
          <cell r="T150">
            <v>0</v>
          </cell>
          <cell r="U150">
            <v>0</v>
          </cell>
          <cell r="AP150">
            <v>1027.0999999999999</v>
          </cell>
          <cell r="AQ150">
            <v>1074.2</v>
          </cell>
          <cell r="AR150">
            <v>1062.0999999999999</v>
          </cell>
          <cell r="AS150">
            <v>1060.5999999999999</v>
          </cell>
          <cell r="AT150">
            <v>1075.2</v>
          </cell>
        </row>
        <row r="151">
          <cell r="L151" t="e">
            <v>#REF!</v>
          </cell>
          <cell r="AE151">
            <v>-23.5</v>
          </cell>
          <cell r="AF151">
            <v>-23.5</v>
          </cell>
          <cell r="AG151">
            <v>23.5</v>
          </cell>
          <cell r="AH151">
            <v>23.5</v>
          </cell>
          <cell r="AP151">
            <v>23.5</v>
          </cell>
          <cell r="AQ151">
            <v>23.5</v>
          </cell>
          <cell r="AR151">
            <v>-23.5</v>
          </cell>
          <cell r="AS151">
            <v>-23.5</v>
          </cell>
          <cell r="AT151">
            <v>0</v>
          </cell>
        </row>
        <row r="152">
          <cell r="Q152">
            <v>54.716666666666669</v>
          </cell>
          <cell r="R152">
            <v>54.716666666666669</v>
          </cell>
          <cell r="S152">
            <v>54.716666666666669</v>
          </cell>
          <cell r="T152">
            <v>54.716666666666669</v>
          </cell>
          <cell r="U152">
            <v>54.716666666666669</v>
          </cell>
          <cell r="V152">
            <v>54.716666666666669</v>
          </cell>
          <cell r="W152">
            <v>54.716666666666669</v>
          </cell>
          <cell r="X152">
            <v>54.716666666666669</v>
          </cell>
          <cell r="Y152">
            <v>54.716666666666669</v>
          </cell>
          <cell r="Z152">
            <v>54.716666666666669</v>
          </cell>
          <cell r="AP152">
            <v>54.716666666666669</v>
          </cell>
          <cell r="AQ152">
            <v>54.716666666666669</v>
          </cell>
          <cell r="AR152">
            <v>54.716666666666669</v>
          </cell>
          <cell r="AS152">
            <v>54.716666666666669</v>
          </cell>
          <cell r="AT152">
            <v>54.716666666666669</v>
          </cell>
        </row>
        <row r="153">
          <cell r="Q153">
            <v>1.6583333333333332</v>
          </cell>
          <cell r="R153">
            <v>1.6583333333333332</v>
          </cell>
          <cell r="S153">
            <v>1.6583333333333332</v>
          </cell>
          <cell r="T153">
            <v>1.6583333333333332</v>
          </cell>
          <cell r="U153">
            <v>1.6583333333333332</v>
          </cell>
          <cell r="V153">
            <v>1.6583333333333332</v>
          </cell>
          <cell r="W153">
            <v>1.6583333333333332</v>
          </cell>
          <cell r="X153">
            <v>1.6583333333333332</v>
          </cell>
          <cell r="Y153">
            <v>1.6583333333333332</v>
          </cell>
          <cell r="Z153">
            <v>1.6583333333333332</v>
          </cell>
          <cell r="AP153">
            <v>1.6583333333333332</v>
          </cell>
          <cell r="AQ153">
            <v>1.6583333333333332</v>
          </cell>
          <cell r="AR153">
            <v>1.6583333333333332</v>
          </cell>
          <cell r="AS153">
            <v>1.6583333333333332</v>
          </cell>
          <cell r="AT153">
            <v>1.6583333333333332</v>
          </cell>
        </row>
        <row r="164">
          <cell r="L164" t="str">
            <v>TESORERIA</v>
          </cell>
          <cell r="M164" t="str">
            <v>RESTO</v>
          </cell>
          <cell r="N164" t="str">
            <v>TOTAL</v>
          </cell>
          <cell r="Q164" t="str">
            <v>Observ.</v>
          </cell>
          <cell r="R164" t="str">
            <v>Observ.</v>
          </cell>
          <cell r="S164" t="str">
            <v>Observ.</v>
          </cell>
          <cell r="T164" t="str">
            <v>Observ.</v>
          </cell>
          <cell r="U164" t="str">
            <v>Observ.</v>
          </cell>
          <cell r="V164" t="str">
            <v>Observ.</v>
          </cell>
          <cell r="W164" t="str">
            <v>Observ.</v>
          </cell>
          <cell r="X164" t="str">
            <v>Observ.</v>
          </cell>
          <cell r="Y164" t="str">
            <v>Observ.</v>
          </cell>
          <cell r="Z164" t="str">
            <v>Observ.</v>
          </cell>
          <cell r="AA164" t="str">
            <v xml:space="preserve">Total </v>
          </cell>
          <cell r="AB164" t="str">
            <v>% PIB</v>
          </cell>
          <cell r="AC164" t="str">
            <v>% PIB</v>
          </cell>
          <cell r="AD164" t="str">
            <v>% PIB</v>
          </cell>
          <cell r="AE164" t="str">
            <v>Progr.</v>
          </cell>
          <cell r="AF164" t="str">
            <v>Progr.</v>
          </cell>
          <cell r="AG164" t="str">
            <v>Progr.</v>
          </cell>
          <cell r="AH164" t="str">
            <v>Progr.</v>
          </cell>
          <cell r="AI164" t="str">
            <v>Progr.</v>
          </cell>
          <cell r="AJ164" t="str">
            <v>Progr.</v>
          </cell>
          <cell r="AK164" t="str">
            <v>Progr.</v>
          </cell>
          <cell r="AL164" t="str">
            <v>Progr.</v>
          </cell>
          <cell r="AM164" t="str">
            <v>Progr.</v>
          </cell>
          <cell r="AP164" t="str">
            <v>Observ.-Prog.</v>
          </cell>
          <cell r="AQ164" t="str">
            <v>Observ.-Prog.</v>
          </cell>
          <cell r="AR164" t="str">
            <v>Observ.-Prog.</v>
          </cell>
          <cell r="AS164" t="str">
            <v>Observ.-Prog.</v>
          </cell>
          <cell r="AT164" t="str">
            <v>Observ.-Prog.</v>
          </cell>
          <cell r="AU164" t="str">
            <v>Observ-Prog</v>
          </cell>
          <cell r="AV164" t="str">
            <v>Observ-Prog</v>
          </cell>
          <cell r="AW164" t="str">
            <v>Observ-Prog</v>
          </cell>
          <cell r="AY164" t="str">
            <v>Observ.</v>
          </cell>
          <cell r="AZ164" t="str">
            <v>Observ.</v>
          </cell>
          <cell r="BA164" t="str">
            <v>Observ.</v>
          </cell>
          <cell r="BB164" t="str">
            <v>Observ.</v>
          </cell>
          <cell r="BC164" t="str">
            <v>Observ.</v>
          </cell>
          <cell r="BD164" t="str">
            <v>Observ.</v>
          </cell>
          <cell r="BE164" t="str">
            <v>Observ.</v>
          </cell>
          <cell r="BH164" t="str">
            <v>Progr.</v>
          </cell>
          <cell r="BI164" t="str">
            <v>Progr.</v>
          </cell>
          <cell r="BJ164" t="str">
            <v>Progr.</v>
          </cell>
          <cell r="BK164" t="str">
            <v>Progr.</v>
          </cell>
          <cell r="BL164" t="str">
            <v>Progr.</v>
          </cell>
          <cell r="BM164" t="str">
            <v>Progr.</v>
          </cell>
          <cell r="BN164" t="str">
            <v>Progr.</v>
          </cell>
          <cell r="BQ164" t="str">
            <v>Observ-Progr</v>
          </cell>
          <cell r="BR164" t="str">
            <v>Observ-Progr</v>
          </cell>
          <cell r="BS164" t="str">
            <v>Observ-Progr</v>
          </cell>
          <cell r="BT164" t="str">
            <v>Observ-Progr</v>
          </cell>
          <cell r="BU164" t="str">
            <v>Observ-Progr</v>
          </cell>
          <cell r="BV164" t="str">
            <v>Observ-Progr</v>
          </cell>
          <cell r="BW164" t="str">
            <v>Observ-Progr</v>
          </cell>
          <cell r="BZ164" t="str">
            <v>% PIB Observ.</v>
          </cell>
          <cell r="CA164" t="str">
            <v>% PIB Progr</v>
          </cell>
        </row>
        <row r="165">
          <cell r="L165" t="str">
            <v>CSF</v>
          </cell>
          <cell r="M165" t="str">
            <v>SSF</v>
          </cell>
          <cell r="N165" t="str">
            <v>CSF+SSF</v>
          </cell>
          <cell r="Q165">
            <v>35490</v>
          </cell>
          <cell r="R165">
            <v>35521</v>
          </cell>
          <cell r="S165">
            <v>35551</v>
          </cell>
          <cell r="T165">
            <v>35582</v>
          </cell>
          <cell r="U165">
            <v>35612</v>
          </cell>
          <cell r="V165">
            <v>35643</v>
          </cell>
          <cell r="W165">
            <v>35674</v>
          </cell>
          <cell r="X165">
            <v>35704</v>
          </cell>
          <cell r="Y165">
            <v>35735</v>
          </cell>
          <cell r="Z165">
            <v>35765</v>
          </cell>
          <cell r="AA165">
            <v>1997</v>
          </cell>
          <cell r="AB165" t="str">
            <v>CSF</v>
          </cell>
          <cell r="AC165" t="str">
            <v>SSF</v>
          </cell>
          <cell r="AD165" t="str">
            <v>CSF+SSF</v>
          </cell>
          <cell r="AE165" t="str">
            <v>Ene</v>
          </cell>
          <cell r="AF165" t="str">
            <v>Feb</v>
          </cell>
          <cell r="AG165" t="str">
            <v>Mar</v>
          </cell>
          <cell r="AH165" t="str">
            <v>Abr</v>
          </cell>
          <cell r="AI165" t="str">
            <v>May</v>
          </cell>
          <cell r="AJ165" t="str">
            <v>Jun</v>
          </cell>
          <cell r="AK165" t="str">
            <v>Jul</v>
          </cell>
          <cell r="AL165" t="str">
            <v>Ago</v>
          </cell>
          <cell r="AM165" t="str">
            <v>Sep</v>
          </cell>
          <cell r="AP165" t="str">
            <v>Enero</v>
          </cell>
          <cell r="AQ165" t="str">
            <v>Febrero</v>
          </cell>
          <cell r="AR165" t="str">
            <v>Marzo</v>
          </cell>
          <cell r="AS165" t="str">
            <v>Abril</v>
          </cell>
          <cell r="AT165" t="str">
            <v>Mayo</v>
          </cell>
          <cell r="AU165" t="str">
            <v>Junio</v>
          </cell>
          <cell r="AV165" t="str">
            <v>Julio</v>
          </cell>
          <cell r="AW165" t="str">
            <v>Agosto</v>
          </cell>
          <cell r="AY165" t="str">
            <v>Ene-Feb</v>
          </cell>
          <cell r="AZ165" t="str">
            <v>Ene-Mar</v>
          </cell>
          <cell r="BA165" t="str">
            <v>Ene-Abr</v>
          </cell>
          <cell r="BB165" t="str">
            <v>Ene-May</v>
          </cell>
          <cell r="BC165" t="str">
            <v>Ene-Jun</v>
          </cell>
          <cell r="BD165" t="str">
            <v>Ene-Jul</v>
          </cell>
          <cell r="BE165" t="str">
            <v>Ene-Agos</v>
          </cell>
          <cell r="BH165" t="str">
            <v>Ene-Feb</v>
          </cell>
          <cell r="BI165" t="str">
            <v>Ene-Mar</v>
          </cell>
          <cell r="BJ165" t="str">
            <v>Ene-Abr</v>
          </cell>
          <cell r="BK165" t="str">
            <v>Ene-May</v>
          </cell>
          <cell r="BL165" t="str">
            <v>Ene-Jun</v>
          </cell>
          <cell r="BM165" t="str">
            <v>Ene-Jul</v>
          </cell>
          <cell r="BN165" t="str">
            <v>Ene-Agos</v>
          </cell>
          <cell r="BQ165" t="str">
            <v>Ene-Feb</v>
          </cell>
          <cell r="BR165" t="str">
            <v>Ene-Mar</v>
          </cell>
          <cell r="BS165" t="str">
            <v>Ene-Abr</v>
          </cell>
          <cell r="BT165" t="str">
            <v>Ene-May</v>
          </cell>
          <cell r="BU165" t="str">
            <v>Ene-Jun</v>
          </cell>
          <cell r="BV165" t="str">
            <v>Ene-Jul</v>
          </cell>
          <cell r="BW165" t="str">
            <v>Ene-Agos</v>
          </cell>
          <cell r="BZ165" t="str">
            <v>Ene-Jun</v>
          </cell>
          <cell r="CA165" t="str">
            <v>Ene-Jun</v>
          </cell>
        </row>
        <row r="166">
          <cell r="Q166">
            <v>1109.4225440623406</v>
          </cell>
          <cell r="R166">
            <v>1134.5557351198786</v>
          </cell>
          <cell r="S166">
            <v>1176.195992173285</v>
          </cell>
          <cell r="T166">
            <v>1370.897725629982</v>
          </cell>
          <cell r="U166">
            <v>1496.0323988665925</v>
          </cell>
          <cell r="V166">
            <v>1513.2518808554255</v>
          </cell>
          <cell r="W166">
            <v>1283.5524586979645</v>
          </cell>
          <cell r="X166">
            <v>1327.6792521698108</v>
          </cell>
          <cell r="Y166">
            <v>939.49260787227013</v>
          </cell>
          <cell r="Z166">
            <v>1423.5621228785751</v>
          </cell>
          <cell r="AA166">
            <v>13585.217358032784</v>
          </cell>
          <cell r="AB166">
            <v>12.086825027770352</v>
          </cell>
          <cell r="AC166" t="e">
            <v>#VALUE!</v>
          </cell>
          <cell r="AD166">
            <v>12.086825027770352</v>
          </cell>
          <cell r="AE166">
            <v>726.33585039237164</v>
          </cell>
          <cell r="AF166">
            <v>1438.1227019431008</v>
          </cell>
          <cell r="AG166">
            <v>1024.6103000000001</v>
          </cell>
          <cell r="AH166">
            <v>1219.2702560502198</v>
          </cell>
          <cell r="AI166">
            <v>1025.0579905407249</v>
          </cell>
          <cell r="AJ166">
            <v>1318.5125198987557</v>
          </cell>
          <cell r="AK166">
            <v>1386.8531636086091</v>
          </cell>
          <cell r="AL166">
            <v>1364.2976459563383</v>
          </cell>
          <cell r="AP166">
            <v>13.374136032745128</v>
          </cell>
          <cell r="AQ166">
            <v>-120.63932571623809</v>
          </cell>
          <cell r="AR166">
            <v>84.812244062340596</v>
          </cell>
          <cell r="AS166">
            <v>-84.714520930341223</v>
          </cell>
          <cell r="AT166">
            <v>151.13800163256019</v>
          </cell>
          <cell r="AU166">
            <v>52.385205731226279</v>
          </cell>
          <cell r="AV166">
            <v>109.17923525798346</v>
          </cell>
          <cell r="AW166">
            <v>148.95423489908717</v>
          </cell>
          <cell r="AY166">
            <v>2057.1933626519794</v>
          </cell>
          <cell r="AZ166">
            <v>3166.6159067143203</v>
          </cell>
          <cell r="BA166">
            <v>4301.1716418341994</v>
          </cell>
          <cell r="BB166">
            <v>5477.3676340074853</v>
          </cell>
          <cell r="BC166">
            <v>6848.2653596374657</v>
          </cell>
          <cell r="BD166">
            <v>8344.2977585040589</v>
          </cell>
          <cell r="BE166">
            <v>9857.549639359484</v>
          </cell>
          <cell r="BH166">
            <v>2106.4596832266393</v>
          </cell>
          <cell r="BI166">
            <v>3189.068852335472</v>
          </cell>
          <cell r="BJ166">
            <v>4408.3391083856923</v>
          </cell>
          <cell r="BK166">
            <v>5433.3970989264171</v>
          </cell>
          <cell r="BL166">
            <v>6751.9096188251733</v>
          </cell>
          <cell r="BM166">
            <v>8138.7627824337824</v>
          </cell>
          <cell r="BN166">
            <v>9503.0604283901212</v>
          </cell>
          <cell r="BQ166">
            <v>-49.266320574659602</v>
          </cell>
          <cell r="BR166">
            <v>-22.452945621152274</v>
          </cell>
          <cell r="BS166">
            <v>-107.16746655149332</v>
          </cell>
          <cell r="BT166">
            <v>43.970535081066949</v>
          </cell>
          <cell r="BU166">
            <v>96.355740812292964</v>
          </cell>
          <cell r="BV166">
            <v>205.53497607027657</v>
          </cell>
          <cell r="BW166">
            <v>354.48921096936283</v>
          </cell>
          <cell r="BZ166">
            <v>6.1338717767530824</v>
          </cell>
          <cell r="CA166">
            <v>6.047567621166456</v>
          </cell>
        </row>
        <row r="167">
          <cell r="Q167">
            <v>918.67541202805035</v>
          </cell>
          <cell r="R167">
            <v>1041.3214851985499</v>
          </cell>
          <cell r="S167">
            <v>1060.4619888837797</v>
          </cell>
          <cell r="T167">
            <v>1183.4589118603099</v>
          </cell>
          <cell r="U167">
            <v>1175.3498713699</v>
          </cell>
          <cell r="V167">
            <v>1300.8273561133799</v>
          </cell>
          <cell r="W167">
            <v>1030.2689678214899</v>
          </cell>
          <cell r="X167">
            <v>1285.17972252666</v>
          </cell>
          <cell r="Y167">
            <v>916.57072490871997</v>
          </cell>
          <cell r="Z167">
            <v>1367.4223958232524</v>
          </cell>
          <cell r="AA167">
            <v>13075.612779912504</v>
          </cell>
          <cell r="AB167">
            <v>11.611762310490025</v>
          </cell>
          <cell r="AC167" t="e">
            <v>#VALUE!</v>
          </cell>
          <cell r="AD167">
            <v>11.611762310490025</v>
          </cell>
          <cell r="AE167">
            <v>653.77829999999994</v>
          </cell>
          <cell r="AF167">
            <v>1354.6194</v>
          </cell>
          <cell r="AG167">
            <v>786.88030000000003</v>
          </cell>
          <cell r="AH167">
            <v>1121.4405222222222</v>
          </cell>
          <cell r="AI167">
            <v>935.23733791019799</v>
          </cell>
          <cell r="AJ167">
            <v>1193.5068379101976</v>
          </cell>
          <cell r="AK167">
            <v>1019.9875954975064</v>
          </cell>
          <cell r="AL167">
            <v>1247.3770828528786</v>
          </cell>
          <cell r="AP167">
            <v>-76.766353117949848</v>
          </cell>
          <cell r="AQ167">
            <v>-135.55540350363995</v>
          </cell>
          <cell r="AR167">
            <v>131.7951120280502</v>
          </cell>
          <cell r="AS167">
            <v>-80.119037023672178</v>
          </cell>
          <cell r="AT167">
            <v>125.22465097358187</v>
          </cell>
          <cell r="AU167">
            <v>-10.047926049887893</v>
          </cell>
          <cell r="AV167">
            <v>155.36227587239364</v>
          </cell>
          <cell r="AW167">
            <v>53.450273260501262</v>
          </cell>
          <cell r="AY167">
            <v>1796.0759433784101</v>
          </cell>
          <cell r="AZ167">
            <v>2714.7513554064603</v>
          </cell>
          <cell r="BA167">
            <v>3756.0728406050102</v>
          </cell>
          <cell r="BB167">
            <v>4816.5348294887908</v>
          </cell>
          <cell r="BC167">
            <v>5999.9937413490998</v>
          </cell>
          <cell r="BD167">
            <v>7175.3436127189998</v>
          </cell>
          <cell r="BE167">
            <v>8476.170968832379</v>
          </cell>
          <cell r="BH167">
            <v>2008.3977</v>
          </cell>
          <cell r="BI167">
            <v>2795.2779999999998</v>
          </cell>
          <cell r="BJ167">
            <v>3916.7185222222224</v>
          </cell>
          <cell r="BK167">
            <v>4851.9558601324197</v>
          </cell>
          <cell r="BL167">
            <v>6045.4626980426183</v>
          </cell>
          <cell r="BM167">
            <v>7065.4502935401251</v>
          </cell>
          <cell r="BN167">
            <v>8312.8273763930047</v>
          </cell>
          <cell r="BQ167">
            <v>-212.32175662158997</v>
          </cell>
          <cell r="BR167">
            <v>-80.526644593539771</v>
          </cell>
          <cell r="BS167">
            <v>-160.64568161721201</v>
          </cell>
          <cell r="BT167">
            <v>-35.421030643630175</v>
          </cell>
          <cell r="BU167">
            <v>-45.468956693518301</v>
          </cell>
          <cell r="BV167">
            <v>109.89331917887466</v>
          </cell>
          <cell r="BW167">
            <v>163.34359243937433</v>
          </cell>
          <cell r="BZ167">
            <v>5.3740896910432614</v>
          </cell>
          <cell r="CA167">
            <v>5.4148154420961596</v>
          </cell>
        </row>
        <row r="168">
          <cell r="Q168">
            <v>612.18613506100019</v>
          </cell>
          <cell r="R168">
            <v>752.90155518899996</v>
          </cell>
          <cell r="S168">
            <v>709.49727737799981</v>
          </cell>
          <cell r="T168">
            <v>851.27870428699998</v>
          </cell>
          <cell r="U168">
            <v>803.17442898100001</v>
          </cell>
          <cell r="V168">
            <v>972.70713087999991</v>
          </cell>
          <cell r="W168">
            <v>690.39096822800002</v>
          </cell>
          <cell r="X168">
            <v>919.5669539930002</v>
          </cell>
          <cell r="Y168">
            <v>560.75002455699996</v>
          </cell>
          <cell r="Z168">
            <v>976.01564914280027</v>
          </cell>
          <cell r="AA168">
            <v>9152.5181370445007</v>
          </cell>
          <cell r="AB168">
            <v>8.0643945886236565</v>
          </cell>
          <cell r="AC168" t="e">
            <v>#VALUE!</v>
          </cell>
          <cell r="AD168">
            <v>8.0643945886236565</v>
          </cell>
          <cell r="AE168">
            <v>372.33579999999995</v>
          </cell>
          <cell r="AF168">
            <v>1072.5493999999999</v>
          </cell>
          <cell r="AG168">
            <v>494.41030000000001</v>
          </cell>
          <cell r="AH168">
            <v>798.19579999999996</v>
          </cell>
          <cell r="AI168">
            <v>600.26139999999998</v>
          </cell>
          <cell r="AJ168">
            <v>857.12189999999987</v>
          </cell>
          <cell r="AK168">
            <v>668.19430000000011</v>
          </cell>
          <cell r="AL168">
            <v>897.23910000000001</v>
          </cell>
          <cell r="AP168">
            <v>-28.368856882299951</v>
          </cell>
          <cell r="AQ168">
            <v>-112.46703376999994</v>
          </cell>
          <cell r="AR168">
            <v>117.77583506100018</v>
          </cell>
          <cell r="AS168">
            <v>-45.294244810999999</v>
          </cell>
          <cell r="AT168">
            <v>109.23587737799983</v>
          </cell>
          <cell r="AU168">
            <v>-5.8431957129998864</v>
          </cell>
          <cell r="AV168">
            <v>134.98012898099989</v>
          </cell>
          <cell r="AW168">
            <v>75.468030879999901</v>
          </cell>
          <cell r="AY168">
            <v>1304.0493093476998</v>
          </cell>
          <cell r="AZ168">
            <v>1916.2354444087</v>
          </cell>
          <cell r="BA168">
            <v>2669.1369995977002</v>
          </cell>
          <cell r="BB168">
            <v>3378.6342769757002</v>
          </cell>
          <cell r="BC168">
            <v>4229.9129812626998</v>
          </cell>
          <cell r="BD168">
            <v>5033.0874102437001</v>
          </cell>
          <cell r="BE168">
            <v>6005.7945411236997</v>
          </cell>
          <cell r="BH168">
            <v>1444.8851999999999</v>
          </cell>
          <cell r="BI168">
            <v>1939.2954999999999</v>
          </cell>
          <cell r="BJ168">
            <v>2737.4913000000001</v>
          </cell>
          <cell r="BK168">
            <v>3337.7527</v>
          </cell>
          <cell r="BL168">
            <v>4194.8746000000001</v>
          </cell>
          <cell r="BM168">
            <v>4863.0688999999993</v>
          </cell>
          <cell r="BN168">
            <v>5760.3079999999991</v>
          </cell>
          <cell r="BQ168">
            <v>-140.83589065230001</v>
          </cell>
          <cell r="BR168">
            <v>-23.060055591299829</v>
          </cell>
          <cell r="BS168">
            <v>-68.354300402299941</v>
          </cell>
          <cell r="BT168">
            <v>40.881576975699772</v>
          </cell>
          <cell r="BU168">
            <v>35.038381262699659</v>
          </cell>
          <cell r="BV168">
            <v>170.0185102437008</v>
          </cell>
          <cell r="BW168">
            <v>245.48654112370059</v>
          </cell>
          <cell r="BZ168">
            <v>3.7886592430849206</v>
          </cell>
          <cell r="CA168">
            <v>3.7572759764263166</v>
          </cell>
        </row>
        <row r="169">
          <cell r="Q169">
            <v>547.25089320100017</v>
          </cell>
          <cell r="R169">
            <v>273.53488764100001</v>
          </cell>
          <cell r="S169">
            <v>633.26266243399982</v>
          </cell>
          <cell r="T169">
            <v>407.06395279499992</v>
          </cell>
          <cell r="U169">
            <v>716.37736025599997</v>
          </cell>
          <cell r="V169">
            <v>457.37705655100001</v>
          </cell>
          <cell r="W169">
            <v>587.30996725600005</v>
          </cell>
          <cell r="AE169">
            <v>300.03099999999995</v>
          </cell>
          <cell r="AF169">
            <v>412.96669999999995</v>
          </cell>
          <cell r="AG169">
            <v>411.47919999999999</v>
          </cell>
          <cell r="AH169">
            <v>256.96799999999996</v>
          </cell>
          <cell r="AI169">
            <v>517.72820000000002</v>
          </cell>
          <cell r="AJ169">
            <v>367.72089999999997</v>
          </cell>
          <cell r="AK169">
            <v>564.85660000000007</v>
          </cell>
          <cell r="AL169">
            <v>375.6336</v>
          </cell>
          <cell r="AP169">
            <v>-56.474356882299986</v>
          </cell>
          <cell r="AQ169">
            <v>-44.584800674999997</v>
          </cell>
          <cell r="AR169">
            <v>135.77169320100018</v>
          </cell>
          <cell r="AT169">
            <v>115.53446243399981</v>
          </cell>
          <cell r="AU169">
            <v>39.343052794999949</v>
          </cell>
          <cell r="AV169">
            <v>151.5207602559999</v>
          </cell>
          <cell r="AW169">
            <v>81.743456551000008</v>
          </cell>
          <cell r="AY169">
            <v>611.93854244269994</v>
          </cell>
          <cell r="AZ169">
            <v>1159.1894356437001</v>
          </cell>
          <cell r="BA169">
            <v>1432.7243232847002</v>
          </cell>
          <cell r="BB169">
            <v>2065.9869857187</v>
          </cell>
          <cell r="BC169">
            <v>2473.0509385136997</v>
          </cell>
          <cell r="BD169">
            <v>3189.4282987696997</v>
          </cell>
          <cell r="BE169">
            <v>3646.8053553206996</v>
          </cell>
          <cell r="BH169">
            <v>712.9976999999999</v>
          </cell>
          <cell r="BI169">
            <v>1124.4768999999999</v>
          </cell>
          <cell r="BJ169">
            <v>1381.4449</v>
          </cell>
          <cell r="BK169">
            <v>1899.1731</v>
          </cell>
          <cell r="BL169">
            <v>2266.8939999999998</v>
          </cell>
          <cell r="BM169">
            <v>2831.7505999999998</v>
          </cell>
          <cell r="BN169">
            <v>3207.3842</v>
          </cell>
          <cell r="BQ169">
            <v>-101.05915755729995</v>
          </cell>
          <cell r="BR169">
            <v>34.712535643700221</v>
          </cell>
          <cell r="BS169">
            <v>51.279423284700215</v>
          </cell>
          <cell r="BT169">
            <v>166.81388571870002</v>
          </cell>
          <cell r="BU169">
            <v>206.15693851369997</v>
          </cell>
          <cell r="BV169">
            <v>357.67769876969987</v>
          </cell>
          <cell r="BW169">
            <v>439.42115532069965</v>
          </cell>
          <cell r="BZ169">
            <v>2.2150685695720389</v>
          </cell>
          <cell r="CA169">
            <v>2.0304173972935824</v>
          </cell>
        </row>
        <row r="170">
          <cell r="Q170">
            <v>64.935241859999991</v>
          </cell>
          <cell r="R170">
            <v>479.36666754800001</v>
          </cell>
          <cell r="S170">
            <v>76.234614944000015</v>
          </cell>
          <cell r="T170">
            <v>444.214751492</v>
          </cell>
          <cell r="U170">
            <v>86.797068725000017</v>
          </cell>
          <cell r="V170">
            <v>515.3300743289999</v>
          </cell>
          <cell r="W170">
            <v>103.08100097199998</v>
          </cell>
          <cell r="AE170">
            <v>72.3048</v>
          </cell>
          <cell r="AF170">
            <v>659.58270000000005</v>
          </cell>
          <cell r="AG170">
            <v>82.931100000000001</v>
          </cell>
          <cell r="AH170">
            <v>541.2278</v>
          </cell>
          <cell r="AI170">
            <v>82.533199999999994</v>
          </cell>
          <cell r="AJ170">
            <v>489.40099999999995</v>
          </cell>
          <cell r="AK170">
            <v>103.3377</v>
          </cell>
          <cell r="AL170">
            <v>521.60550000000001</v>
          </cell>
          <cell r="AP170">
            <v>28.105500000000006</v>
          </cell>
          <cell r="AQ170">
            <v>-67.882233095000061</v>
          </cell>
          <cell r="AR170">
            <v>-17.99585814000001</v>
          </cell>
          <cell r="AT170">
            <v>-6.298585055999979</v>
          </cell>
          <cell r="AU170">
            <v>-45.186248507999949</v>
          </cell>
          <cell r="AV170">
            <v>-16.540631274999981</v>
          </cell>
          <cell r="AW170">
            <v>-6.2754256710001073</v>
          </cell>
          <cell r="AY170">
            <v>692.11076690499999</v>
          </cell>
          <cell r="AZ170">
            <v>757.04600876500001</v>
          </cell>
          <cell r="BA170">
            <v>1236.412676313</v>
          </cell>
          <cell r="BB170">
            <v>1312.647291257</v>
          </cell>
          <cell r="BC170">
            <v>1756.862042749</v>
          </cell>
          <cell r="BD170">
            <v>1843.6591114739999</v>
          </cell>
          <cell r="BE170">
            <v>2358.9891858029996</v>
          </cell>
          <cell r="BH170">
            <v>731.88750000000005</v>
          </cell>
          <cell r="BI170">
            <v>814.81860000000006</v>
          </cell>
          <cell r="BJ170">
            <v>1356.0464000000002</v>
          </cell>
          <cell r="BK170">
            <v>1438.5796000000003</v>
          </cell>
          <cell r="BL170">
            <v>1927.9806000000003</v>
          </cell>
          <cell r="BM170">
            <v>2031.3183000000004</v>
          </cell>
          <cell r="BN170">
            <v>2552.9238000000005</v>
          </cell>
          <cell r="BQ170">
            <v>-39.776733095000054</v>
          </cell>
          <cell r="BR170">
            <v>-57.77259123500005</v>
          </cell>
          <cell r="BS170">
            <v>-119.63372368700016</v>
          </cell>
          <cell r="BT170">
            <v>-125.93230874300025</v>
          </cell>
          <cell r="BU170">
            <v>-171.11855725100031</v>
          </cell>
          <cell r="BV170">
            <v>-187.65918852600043</v>
          </cell>
          <cell r="BW170">
            <v>-193.93461419700088</v>
          </cell>
          <cell r="BZ170">
            <v>1.573590673512882</v>
          </cell>
          <cell r="CA170">
            <v>1.726858579132734</v>
          </cell>
        </row>
        <row r="171">
          <cell r="Q171">
            <v>230.41582564200002</v>
          </cell>
          <cell r="R171">
            <v>208.70567652300002</v>
          </cell>
          <cell r="S171">
            <v>278.76066448540001</v>
          </cell>
          <cell r="T171">
            <v>262.92810880995995</v>
          </cell>
          <cell r="U171">
            <v>309.66857646900002</v>
          </cell>
          <cell r="V171">
            <v>275.746238785</v>
          </cell>
          <cell r="W171">
            <v>299.01292254214991</v>
          </cell>
          <cell r="X171">
            <v>317.95930432717</v>
          </cell>
          <cell r="Y171">
            <v>308.058088183</v>
          </cell>
          <cell r="Z171">
            <v>340.72488169626354</v>
          </cell>
          <cell r="AA171">
            <v>3197.1848572169438</v>
          </cell>
          <cell r="AB171">
            <v>2.7631307308090571</v>
          </cell>
          <cell r="AC171" t="e">
            <v>#VALUE!</v>
          </cell>
          <cell r="AD171">
            <v>2.7631307308090571</v>
          </cell>
          <cell r="AE171">
            <v>220</v>
          </cell>
          <cell r="AF171">
            <v>220</v>
          </cell>
          <cell r="AG171">
            <v>220</v>
          </cell>
          <cell r="AH171">
            <v>240</v>
          </cell>
          <cell r="AI171">
            <v>250</v>
          </cell>
          <cell r="AJ171">
            <v>250</v>
          </cell>
          <cell r="AK171">
            <v>267.2</v>
          </cell>
          <cell r="AL171">
            <v>267.5</v>
          </cell>
          <cell r="AP171">
            <v>-44.580802537000011</v>
          </cell>
          <cell r="AQ171">
            <v>-30.214627709000013</v>
          </cell>
          <cell r="AR171">
            <v>10.415825642000016</v>
          </cell>
          <cell r="AS171">
            <v>-31.294323476999978</v>
          </cell>
          <cell r="AT171">
            <v>28.760664485400014</v>
          </cell>
          <cell r="AU171">
            <v>12.928108809959951</v>
          </cell>
          <cell r="AV171">
            <v>42.468576469000027</v>
          </cell>
          <cell r="AW171">
            <v>8.2462387850000027</v>
          </cell>
          <cell r="AY171">
            <v>365.20456975399998</v>
          </cell>
          <cell r="AZ171">
            <v>595.62039539600005</v>
          </cell>
          <cell r="BA171">
            <v>804.32607191900001</v>
          </cell>
          <cell r="BB171">
            <v>1083.0867364044002</v>
          </cell>
          <cell r="BC171">
            <v>1346.0148452143601</v>
          </cell>
          <cell r="BD171">
            <v>1655.6834216833599</v>
          </cell>
          <cell r="BE171">
            <v>1931.42966046836</v>
          </cell>
          <cell r="BH171">
            <v>440.00000000000006</v>
          </cell>
          <cell r="BI171">
            <v>660</v>
          </cell>
          <cell r="BJ171">
            <v>900</v>
          </cell>
          <cell r="BK171">
            <v>1150</v>
          </cell>
          <cell r="BL171">
            <v>1400</v>
          </cell>
          <cell r="BM171">
            <v>1667.2</v>
          </cell>
          <cell r="BN171">
            <v>1934.7</v>
          </cell>
          <cell r="BQ171">
            <v>-74.79543024600008</v>
          </cell>
          <cell r="BR171">
            <v>-64.379604604000065</v>
          </cell>
          <cell r="BS171">
            <v>-95.673928080999985</v>
          </cell>
          <cell r="BT171">
            <v>-66.913263595599915</v>
          </cell>
          <cell r="BU171">
            <v>-53.985154785639963</v>
          </cell>
          <cell r="BV171">
            <v>-11.516578316640107</v>
          </cell>
          <cell r="BW171">
            <v>-3.2703395316400474</v>
          </cell>
          <cell r="BZ171">
            <v>1.2056020081832963</v>
          </cell>
          <cell r="CA171">
            <v>1.2539555692551199</v>
          </cell>
        </row>
        <row r="172">
          <cell r="Q172">
            <v>87.581100000000021</v>
          </cell>
          <cell r="R172">
            <v>75.481886342485012</v>
          </cell>
          <cell r="S172">
            <v>100.79985627792065</v>
          </cell>
          <cell r="T172">
            <v>96.822372804126232</v>
          </cell>
          <cell r="U172">
            <v>119.95336933611877</v>
          </cell>
          <cell r="V172">
            <v>106.80132008960814</v>
          </cell>
          <cell r="W172">
            <v>121.30396975051718</v>
          </cell>
          <cell r="X172">
            <v>123.15117546677656</v>
          </cell>
          <cell r="Y172">
            <v>120.73640728030996</v>
          </cell>
          <cell r="Z172">
            <v>131.96731670782302</v>
          </cell>
          <cell r="AA172">
            <v>1221.3033438096857</v>
          </cell>
          <cell r="AB172">
            <v>1.0069033117662627</v>
          </cell>
          <cell r="AC172" t="str">
            <v xml:space="preserve"> </v>
          </cell>
          <cell r="AD172">
            <v>1.0069033117662627</v>
          </cell>
          <cell r="AE172">
            <v>79.530992176990523</v>
          </cell>
          <cell r="AF172">
            <v>79.5</v>
          </cell>
          <cell r="AG172">
            <v>79.5</v>
          </cell>
          <cell r="AH172">
            <v>86.8</v>
          </cell>
          <cell r="AI172">
            <v>90.4</v>
          </cell>
          <cell r="AJ172">
            <v>90.4</v>
          </cell>
          <cell r="AK172">
            <v>96.6</v>
          </cell>
          <cell r="AL172">
            <v>96.7</v>
          </cell>
          <cell r="AP172">
            <v>-17.211794713990507</v>
          </cell>
          <cell r="AQ172">
            <v>-5.1146277089999614</v>
          </cell>
          <cell r="AR172">
            <v>8.0811000000000206</v>
          </cell>
          <cell r="AS172">
            <v>-11.318113657514985</v>
          </cell>
          <cell r="AT172">
            <v>10.399856277920648</v>
          </cell>
          <cell r="AU172">
            <v>6.4223728041262262</v>
          </cell>
          <cell r="AV172">
            <v>23.353369336118774</v>
          </cell>
          <cell r="AW172">
            <v>10.101320089608137</v>
          </cell>
          <cell r="AY172">
            <v>136.70456975400006</v>
          </cell>
          <cell r="AZ172">
            <v>224.28566975400008</v>
          </cell>
          <cell r="BA172">
            <v>299.76755609648512</v>
          </cell>
          <cell r="BB172">
            <v>400.56741237440576</v>
          </cell>
          <cell r="BC172">
            <v>497.38978517853201</v>
          </cell>
          <cell r="BD172">
            <v>617.34315451465079</v>
          </cell>
          <cell r="BE172">
            <v>724.1444746042589</v>
          </cell>
          <cell r="BH172">
            <v>159.03099217699054</v>
          </cell>
          <cell r="BI172">
            <v>238.53099217699054</v>
          </cell>
          <cell r="BJ172">
            <v>325.33099217699055</v>
          </cell>
          <cell r="BK172">
            <v>415.73099217699053</v>
          </cell>
          <cell r="BL172">
            <v>506.1309921769905</v>
          </cell>
          <cell r="BM172">
            <v>602.73099217699053</v>
          </cell>
          <cell r="BN172">
            <v>699.43099217699057</v>
          </cell>
          <cell r="BQ172">
            <v>-22.326422422990476</v>
          </cell>
          <cell r="BR172">
            <v>-14.245322422990455</v>
          </cell>
          <cell r="BS172">
            <v>-25.563436080505426</v>
          </cell>
          <cell r="BT172">
            <v>-15.163579802584763</v>
          </cell>
          <cell r="BU172">
            <v>-8.7412069984584946</v>
          </cell>
          <cell r="BV172">
            <v>14.612162337660266</v>
          </cell>
          <cell r="BW172">
            <v>24.713482427268332</v>
          </cell>
          <cell r="BZ172">
            <v>0.44550335086801984</v>
          </cell>
          <cell r="CA172">
            <v>0.45333269743782617</v>
          </cell>
        </row>
        <row r="173">
          <cell r="Q173">
            <v>142.834725642</v>
          </cell>
          <cell r="R173">
            <v>133.22379018051501</v>
          </cell>
          <cell r="S173">
            <v>177.96080820747937</v>
          </cell>
          <cell r="T173">
            <v>166.10573600583371</v>
          </cell>
          <cell r="U173">
            <v>189.71520713288123</v>
          </cell>
          <cell r="V173">
            <v>168.94491869539186</v>
          </cell>
          <cell r="W173">
            <v>177.70895279163273</v>
          </cell>
          <cell r="X173">
            <v>194.80812886039345</v>
          </cell>
          <cell r="Y173">
            <v>187.32168090269005</v>
          </cell>
          <cell r="Z173">
            <v>208.75756498844049</v>
          </cell>
          <cell r="AA173">
            <v>1975.8815134072579</v>
          </cell>
          <cell r="AB173">
            <v>1.7562274190427944</v>
          </cell>
          <cell r="AC173" t="str">
            <v xml:space="preserve"> </v>
          </cell>
          <cell r="AD173">
            <v>1.7562274190427944</v>
          </cell>
          <cell r="AE173">
            <v>140.46900782300949</v>
          </cell>
          <cell r="AF173">
            <v>140.5</v>
          </cell>
          <cell r="AG173">
            <v>140.5</v>
          </cell>
          <cell r="AH173">
            <v>153.19999999999999</v>
          </cell>
          <cell r="AI173">
            <v>159.6</v>
          </cell>
          <cell r="AJ173">
            <v>159.6</v>
          </cell>
          <cell r="AK173">
            <v>170.6</v>
          </cell>
          <cell r="AL173">
            <v>170.8</v>
          </cell>
          <cell r="AP173">
            <v>-27.369007823009511</v>
          </cell>
          <cell r="AQ173">
            <v>-25.100000000000065</v>
          </cell>
          <cell r="AR173">
            <v>2.3347256419999951</v>
          </cell>
          <cell r="AS173">
            <v>-19.976209819484978</v>
          </cell>
          <cell r="AT173">
            <v>18.36080820747938</v>
          </cell>
          <cell r="AU173">
            <v>6.505736005833711</v>
          </cell>
          <cell r="AV173">
            <v>19.115207132881238</v>
          </cell>
          <cell r="AW173">
            <v>-1.8550813046081487</v>
          </cell>
          <cell r="AY173">
            <v>228.49999999999991</v>
          </cell>
          <cell r="AZ173">
            <v>371.33472564199991</v>
          </cell>
          <cell r="BA173">
            <v>504.55851582251489</v>
          </cell>
          <cell r="BB173">
            <v>682.51932402999432</v>
          </cell>
          <cell r="BC173">
            <v>848.62506003582803</v>
          </cell>
          <cell r="BD173">
            <v>1038.3402671687093</v>
          </cell>
          <cell r="BE173">
            <v>1207.2851858641011</v>
          </cell>
          <cell r="BH173">
            <v>280.96900782300952</v>
          </cell>
          <cell r="BI173">
            <v>421.46900782300952</v>
          </cell>
          <cell r="BJ173">
            <v>574.66900782300945</v>
          </cell>
          <cell r="BK173">
            <v>734.26900782300947</v>
          </cell>
          <cell r="BL173">
            <v>893.8690078230095</v>
          </cell>
          <cell r="BM173">
            <v>1064.4690078230094</v>
          </cell>
          <cell r="BN173">
            <v>1235.2690078230094</v>
          </cell>
          <cell r="BQ173">
            <v>-52.469007823009605</v>
          </cell>
          <cell r="BR173">
            <v>-50.13428218100961</v>
          </cell>
          <cell r="BS173">
            <v>-70.11049200049456</v>
          </cell>
          <cell r="BT173">
            <v>-51.749683793015151</v>
          </cell>
          <cell r="BU173">
            <v>-45.243947787181469</v>
          </cell>
          <cell r="BV173">
            <v>-26.128740654300145</v>
          </cell>
          <cell r="BW173">
            <v>-27.983821958908266</v>
          </cell>
          <cell r="BZ173">
            <v>0.76009865731527637</v>
          </cell>
          <cell r="CA173">
            <v>0.80062287181729352</v>
          </cell>
        </row>
        <row r="174">
          <cell r="Q174">
            <v>48.755678719580004</v>
          </cell>
          <cell r="R174">
            <v>61.927547688800004</v>
          </cell>
          <cell r="S174">
            <v>56.177978153059996</v>
          </cell>
          <cell r="T174">
            <v>65.378911245259999</v>
          </cell>
          <cell r="U174">
            <v>60.214436816019997</v>
          </cell>
          <cell r="V174">
            <v>49.163226856559994</v>
          </cell>
          <cell r="W174">
            <v>38.87063087264</v>
          </cell>
          <cell r="X174">
            <v>45.708496023000002</v>
          </cell>
          <cell r="Y174">
            <v>45.870645472</v>
          </cell>
          <cell r="Z174">
            <v>50.682198984188432</v>
          </cell>
          <cell r="AA174">
            <v>634.42619069857847</v>
          </cell>
          <cell r="AB174">
            <v>0.73449525917993053</v>
          </cell>
          <cell r="AC174" t="str">
            <v xml:space="preserve"> </v>
          </cell>
          <cell r="AD174">
            <v>0.73449525917993053</v>
          </cell>
          <cell r="AE174">
            <v>60.442500000000003</v>
          </cell>
          <cell r="AF174">
            <v>60.4</v>
          </cell>
          <cell r="AG174">
            <v>60.4</v>
          </cell>
          <cell r="AH174">
            <v>67.674722222222201</v>
          </cell>
          <cell r="AI174">
            <v>68.014937910197958</v>
          </cell>
          <cell r="AJ174">
            <v>68.014937910197958</v>
          </cell>
          <cell r="AK174">
            <v>67.71493791019796</v>
          </cell>
          <cell r="AL174">
            <v>67.989937910197952</v>
          </cell>
          <cell r="AP174">
            <v>-4.2526461975098897</v>
          </cell>
          <cell r="AQ174">
            <v>-4.913413935020003</v>
          </cell>
          <cell r="AR174">
            <v>-11.644321280419994</v>
          </cell>
          <cell r="AS174">
            <v>-5.7471745334221964</v>
          </cell>
          <cell r="AT174">
            <v>-11.836959757137961</v>
          </cell>
          <cell r="AU174">
            <v>-2.6360266649379582</v>
          </cell>
          <cell r="AV174">
            <v>-7.5005010941779631</v>
          </cell>
          <cell r="AW174">
            <v>-18.826711053637958</v>
          </cell>
          <cell r="AY174">
            <v>111.67643986747011</v>
          </cell>
          <cell r="AZ174">
            <v>160.43211858705013</v>
          </cell>
          <cell r="BA174">
            <v>222.35966627585015</v>
          </cell>
          <cell r="BB174">
            <v>278.53764442891014</v>
          </cell>
          <cell r="BC174">
            <v>343.91655567417013</v>
          </cell>
          <cell r="BD174">
            <v>404.13099249019012</v>
          </cell>
          <cell r="BE174">
            <v>453.29421934675014</v>
          </cell>
          <cell r="BH174">
            <v>120.8425</v>
          </cell>
          <cell r="BI174">
            <v>181.24250000000001</v>
          </cell>
          <cell r="BJ174">
            <v>248.91722222222222</v>
          </cell>
          <cell r="BK174">
            <v>316.93216013242017</v>
          </cell>
          <cell r="BL174">
            <v>384.94709804261811</v>
          </cell>
          <cell r="BM174">
            <v>452.66203595281604</v>
          </cell>
          <cell r="BN174">
            <v>520.65197386301395</v>
          </cell>
          <cell r="BQ174">
            <v>-9.1660601325298927</v>
          </cell>
          <cell r="BR174">
            <v>-20.81038141294988</v>
          </cell>
          <cell r="BS174">
            <v>-26.557555946372077</v>
          </cell>
          <cell r="BT174">
            <v>-38.394515703510024</v>
          </cell>
          <cell r="BU174">
            <v>-41.030542368447982</v>
          </cell>
          <cell r="BV174">
            <v>-48.531043462625917</v>
          </cell>
          <cell r="BW174">
            <v>-67.35775451626381</v>
          </cell>
          <cell r="BZ174">
            <v>0.30804005739047435</v>
          </cell>
          <cell r="CA174">
            <v>0.34479039818509827</v>
          </cell>
        </row>
        <row r="175">
          <cell r="Q175">
            <v>27.317772605470001</v>
          </cell>
          <cell r="R175">
            <v>17.786705797749999</v>
          </cell>
          <cell r="S175">
            <v>16.026068867319999</v>
          </cell>
          <cell r="T175">
            <v>3.8731875180900004</v>
          </cell>
          <cell r="U175">
            <v>2.29242910388</v>
          </cell>
          <cell r="V175">
            <v>3.2107595918200014</v>
          </cell>
          <cell r="W175">
            <v>1.9944461786999981</v>
          </cell>
          <cell r="X175">
            <v>1.9449681834900003</v>
          </cell>
          <cell r="Y175">
            <v>1.891966696719994</v>
          </cell>
          <cell r="Z175">
            <v>-3.3399999999872421E-4</v>
          </cell>
          <cell r="AA175">
            <v>91.483594952479976</v>
          </cell>
          <cell r="AB175">
            <v>4.974173187738333E-2</v>
          </cell>
          <cell r="AC175" t="e">
            <v>#VALUE!</v>
          </cell>
          <cell r="AD175">
            <v>4.974173187738333E-2</v>
          </cell>
          <cell r="AE175">
            <v>1</v>
          </cell>
          <cell r="AF175">
            <v>1.67</v>
          </cell>
          <cell r="AG175">
            <v>12.07</v>
          </cell>
          <cell r="AH175">
            <v>15.57</v>
          </cell>
          <cell r="AI175">
            <v>16.960999999999999</v>
          </cell>
          <cell r="AJ175">
            <v>18.37</v>
          </cell>
          <cell r="AK175">
            <v>16.878357587308294</v>
          </cell>
          <cell r="AL175">
            <v>14.648044942680542</v>
          </cell>
          <cell r="AP175">
            <v>0.43595249885999721</v>
          </cell>
          <cell r="AQ175">
            <v>12.039671910380003</v>
          </cell>
          <cell r="AR175">
            <v>15.247772605470001</v>
          </cell>
          <cell r="AS175">
            <v>2.2167057977499987</v>
          </cell>
          <cell r="AT175">
            <v>-0.93493113267999917</v>
          </cell>
          <cell r="AU175">
            <v>-14.49681248191</v>
          </cell>
          <cell r="AV175">
            <v>-14.585928483428294</v>
          </cell>
          <cell r="AW175">
            <v>-11.437285350860542</v>
          </cell>
          <cell r="AY175">
            <v>15.14562440924</v>
          </cell>
          <cell r="AZ175">
            <v>42.463397014709997</v>
          </cell>
          <cell r="BA175">
            <v>60.25010281246</v>
          </cell>
          <cell r="BB175">
            <v>76.276171679779992</v>
          </cell>
          <cell r="BC175">
            <v>80.149359197869998</v>
          </cell>
          <cell r="BD175">
            <v>82.441788301749995</v>
          </cell>
          <cell r="BE175">
            <v>85.652547893570002</v>
          </cell>
          <cell r="BH175">
            <v>2.67</v>
          </cell>
          <cell r="BI175">
            <v>14.74</v>
          </cell>
          <cell r="BJ175">
            <v>30.310000000000002</v>
          </cell>
          <cell r="BK175">
            <v>47.271000000000001</v>
          </cell>
          <cell r="BL175">
            <v>65.641000000000005</v>
          </cell>
          <cell r="BM175">
            <v>82.519357587308292</v>
          </cell>
          <cell r="BN175">
            <v>97.167402529988834</v>
          </cell>
          <cell r="BQ175">
            <v>12.47562440924</v>
          </cell>
          <cell r="BR175">
            <v>27.723397014709995</v>
          </cell>
          <cell r="BS175">
            <v>29.940102812459994</v>
          </cell>
          <cell r="BT175">
            <v>29.005171679779991</v>
          </cell>
          <cell r="BU175">
            <v>14.508359197869986</v>
          </cell>
          <cell r="BV175">
            <v>-7.7569285558297452E-2</v>
          </cell>
          <cell r="BW175">
            <v>-11.514854636418832</v>
          </cell>
          <cell r="BZ175">
            <v>7.1788382384570096E-2</v>
          </cell>
          <cell r="CA175">
            <v>5.8793498229625228E-2</v>
          </cell>
        </row>
        <row r="176">
          <cell r="Q176">
            <v>35.094471764150001</v>
          </cell>
          <cell r="R176">
            <v>35.14656270695</v>
          </cell>
          <cell r="S176">
            <v>29.180717095710001</v>
          </cell>
          <cell r="T176">
            <v>31.759557582969997</v>
          </cell>
          <cell r="U176">
            <v>26.012900590530002</v>
          </cell>
          <cell r="V176">
            <v>28.550581069179998</v>
          </cell>
          <cell r="W176">
            <v>29.711161721580002</v>
          </cell>
          <cell r="X176">
            <v>29.501093009100003</v>
          </cell>
          <cell r="Y176">
            <v>16.481547299860001</v>
          </cell>
          <cell r="Z176">
            <v>54.881081765122673</v>
          </cell>
          <cell r="AA176">
            <v>407.57820320317273</v>
          </cell>
          <cell r="AB176">
            <v>0.3597821418076097</v>
          </cell>
          <cell r="AC176" t="e">
            <v>#VALUE!</v>
          </cell>
          <cell r="AD176">
            <v>0.3597821418076097</v>
          </cell>
          <cell r="AE176">
            <v>29.198869108833222</v>
          </cell>
          <cell r="AF176">
            <v>28.8</v>
          </cell>
          <cell r="AG176">
            <v>31.3</v>
          </cell>
          <cell r="AH176">
            <v>27.130943987791408</v>
          </cell>
          <cell r="AI176">
            <v>30.444743670989389</v>
          </cell>
          <cell r="AJ176">
            <v>28.784751352719894</v>
          </cell>
          <cell r="AK176">
            <v>31.027972937692418</v>
          </cell>
          <cell r="AL176">
            <v>31.818774086118658</v>
          </cell>
          <cell r="AP176">
            <v>6.3351749155667676</v>
          </cell>
          <cell r="AQ176">
            <v>26.924484573620003</v>
          </cell>
          <cell r="AR176">
            <v>3.7944717641499999</v>
          </cell>
          <cell r="AS176">
            <v>8.0156187191585921</v>
          </cell>
          <cell r="AT176">
            <v>-1.264026575279388</v>
          </cell>
          <cell r="AU176">
            <v>2.9748062302501026</v>
          </cell>
          <cell r="AV176">
            <v>-5.0150723471624161</v>
          </cell>
          <cell r="AW176">
            <v>-3.2681930169386604</v>
          </cell>
          <cell r="AY176">
            <v>91.258528598020007</v>
          </cell>
          <cell r="AZ176">
            <v>126.35300036216999</v>
          </cell>
          <cell r="BA176">
            <v>161.49956306912</v>
          </cell>
          <cell r="BB176">
            <v>190.68028016483001</v>
          </cell>
          <cell r="BC176">
            <v>222.43983774780003</v>
          </cell>
          <cell r="BD176">
            <v>248.45273833832999</v>
          </cell>
          <cell r="BE176">
            <v>277.00331940750999</v>
          </cell>
          <cell r="BH176">
            <v>0</v>
          </cell>
          <cell r="BI176">
            <v>89.29886910883323</v>
          </cell>
          <cell r="BJ176">
            <v>116.42981309662463</v>
          </cell>
          <cell r="BK176">
            <v>146.87455676761402</v>
          </cell>
          <cell r="BL176">
            <v>175.65930812033389</v>
          </cell>
          <cell r="BM176">
            <v>206.68728105802634</v>
          </cell>
          <cell r="BN176">
            <v>238.50605514414499</v>
          </cell>
          <cell r="BQ176">
            <v>91.258528598020007</v>
          </cell>
          <cell r="BR176">
            <v>37.05413125333677</v>
          </cell>
          <cell r="BS176">
            <v>45.069749972495373</v>
          </cell>
          <cell r="BT176">
            <v>43.805723397215992</v>
          </cell>
          <cell r="BU176">
            <v>46.780529627466109</v>
          </cell>
          <cell r="BV176">
            <v>41.76545728030365</v>
          </cell>
          <cell r="BW176">
            <v>38.497264263364997</v>
          </cell>
          <cell r="BZ176">
            <v>0.19923548097718502</v>
          </cell>
          <cell r="CA176">
            <v>0.15733497693499554</v>
          </cell>
        </row>
        <row r="177">
          <cell r="Q177">
            <v>22.9039720259</v>
          </cell>
          <cell r="R177">
            <v>25.0219692973</v>
          </cell>
          <cell r="S177">
            <v>21.114573597</v>
          </cell>
          <cell r="T177">
            <v>20.491068197259999</v>
          </cell>
          <cell r="U177">
            <v>18.793302554930001</v>
          </cell>
          <cell r="V177">
            <v>20.673125192440001</v>
          </cell>
          <cell r="W177">
            <v>21.788663787080001</v>
          </cell>
          <cell r="X177">
            <v>23.042011341850003</v>
          </cell>
          <cell r="Y177">
            <v>10.44828470136</v>
          </cell>
          <cell r="Z177">
            <v>47.236163857398111</v>
          </cell>
          <cell r="AA177">
            <v>281.14187918592813</v>
          </cell>
          <cell r="AB177">
            <v>0.31086268638339837</v>
          </cell>
          <cell r="AC177" t="str">
            <v xml:space="preserve"> </v>
          </cell>
          <cell r="AD177">
            <v>0.31086268638339837</v>
          </cell>
          <cell r="AE177">
            <v>22</v>
          </cell>
          <cell r="AF177">
            <v>22</v>
          </cell>
          <cell r="AG177">
            <v>22</v>
          </cell>
          <cell r="AH177">
            <v>23</v>
          </cell>
          <cell r="AI177">
            <v>26.92924657871426</v>
          </cell>
          <cell r="AJ177">
            <v>26.854149303394049</v>
          </cell>
          <cell r="AK177">
            <v>26.855239421008392</v>
          </cell>
          <cell r="AL177">
            <v>29.218076853133606</v>
          </cell>
          <cell r="AP177">
            <v>0.79152494470999457</v>
          </cell>
          <cell r="AQ177">
            <v>4.8372196887000065</v>
          </cell>
          <cell r="AR177">
            <v>0.90397202589999992</v>
          </cell>
          <cell r="AS177">
            <v>2.0219692973000001</v>
          </cell>
          <cell r="AT177">
            <v>-5.8146729817142599</v>
          </cell>
          <cell r="AU177">
            <v>-6.3630811061340502</v>
          </cell>
          <cell r="AV177">
            <v>-8.0619368660783906</v>
          </cell>
          <cell r="AW177">
            <v>-8.5449516606936058</v>
          </cell>
          <cell r="AY177">
            <v>49.628744633410001</v>
          </cell>
          <cell r="AZ177">
            <v>72.532716659309997</v>
          </cell>
          <cell r="BA177">
            <v>97.554685956610001</v>
          </cell>
          <cell r="BB177">
            <v>118.66925955361</v>
          </cell>
          <cell r="BC177">
            <v>139.16032775087001</v>
          </cell>
          <cell r="BD177">
            <v>157.9536303058</v>
          </cell>
          <cell r="BE177">
            <v>178.62675549824002</v>
          </cell>
          <cell r="BH177">
            <v>0</v>
          </cell>
          <cell r="BI177">
            <v>66</v>
          </cell>
          <cell r="BJ177">
            <v>89</v>
          </cell>
          <cell r="BK177">
            <v>115.92924657871426</v>
          </cell>
          <cell r="BL177">
            <v>142.78339588210829</v>
          </cell>
          <cell r="BM177">
            <v>169.6386353031167</v>
          </cell>
          <cell r="BN177">
            <v>198.8567121562503</v>
          </cell>
          <cell r="BQ177">
            <v>49.628744633410001</v>
          </cell>
          <cell r="BR177">
            <v>6.5327166593099975</v>
          </cell>
          <cell r="BS177">
            <v>8.5546859566100011</v>
          </cell>
          <cell r="BT177">
            <v>2.7400129748957482</v>
          </cell>
          <cell r="BU177">
            <v>-3.6230681312382842</v>
          </cell>
          <cell r="BV177">
            <v>-11.685004997316696</v>
          </cell>
          <cell r="BW177">
            <v>-20.229956658010281</v>
          </cell>
          <cell r="BZ177">
            <v>0.12464347714469375</v>
          </cell>
          <cell r="CA177">
            <v>0.12788859604537731</v>
          </cell>
        </row>
        <row r="178">
          <cell r="Q178">
            <v>12.190499738249997</v>
          </cell>
          <cell r="R178">
            <v>10.12459340965</v>
          </cell>
          <cell r="S178">
            <v>8.0661434987099998</v>
          </cell>
          <cell r="T178">
            <v>11.26848938571</v>
          </cell>
          <cell r="U178">
            <v>7.2195980356000007</v>
          </cell>
          <cell r="V178">
            <v>7.8774558767399991</v>
          </cell>
          <cell r="W178">
            <v>7.9224979344999999</v>
          </cell>
          <cell r="X178">
            <v>6.4590816672500004</v>
          </cell>
          <cell r="Y178">
            <v>6.0332625985000004</v>
          </cell>
          <cell r="Z178">
            <v>7.6449179077245635</v>
          </cell>
          <cell r="AA178">
            <v>126.43632401724457</v>
          </cell>
          <cell r="AB178">
            <v>4.8919455424211347E-2</v>
          </cell>
          <cell r="AC178" t="str">
            <v xml:space="preserve"> </v>
          </cell>
          <cell r="AD178">
            <v>4.8919455424211347E-2</v>
          </cell>
          <cell r="AE178">
            <v>7.19886910883322</v>
          </cell>
          <cell r="AF178">
            <v>6.8000000000000007</v>
          </cell>
          <cell r="AG178">
            <v>9.3000000000000007</v>
          </cell>
          <cell r="AH178">
            <v>4.1309439877914071</v>
          </cell>
          <cell r="AI178">
            <v>3.5154970922751296</v>
          </cell>
          <cell r="AJ178">
            <v>1.9306020493258464</v>
          </cell>
          <cell r="AK178">
            <v>4.1727335166840263</v>
          </cell>
          <cell r="AL178">
            <v>2.6006972329850533</v>
          </cell>
          <cell r="AP178">
            <v>5.5436499708567784</v>
          </cell>
          <cell r="AQ178">
            <v>22.087264884919996</v>
          </cell>
          <cell r="AR178">
            <v>2.8904997382499964</v>
          </cell>
          <cell r="AS178">
            <v>5.993649421858593</v>
          </cell>
          <cell r="AT178">
            <v>4.5506464064348702</v>
          </cell>
          <cell r="AU178">
            <v>9.3378873363841528</v>
          </cell>
          <cell r="AV178">
            <v>3.0468645189159744</v>
          </cell>
          <cell r="AW178">
            <v>5.2767586437549454</v>
          </cell>
          <cell r="AY178">
            <v>41.629783964609999</v>
          </cell>
          <cell r="AZ178">
            <v>53.820283702859996</v>
          </cell>
          <cell r="BA178">
            <v>63.94487711251</v>
          </cell>
          <cell r="BB178">
            <v>72.011020611220005</v>
          </cell>
          <cell r="BC178">
            <v>83.279509996930003</v>
          </cell>
          <cell r="BD178">
            <v>90.499108032530003</v>
          </cell>
          <cell r="BE178">
            <v>98.376563909270004</v>
          </cell>
          <cell r="BH178">
            <v>0</v>
          </cell>
          <cell r="BI178">
            <v>23.298869108833223</v>
          </cell>
          <cell r="BJ178">
            <v>27.429813096624631</v>
          </cell>
          <cell r="BK178">
            <v>30.945310188899761</v>
          </cell>
          <cell r="BL178">
            <v>32.875912238225609</v>
          </cell>
          <cell r="BM178">
            <v>37.048645754909636</v>
          </cell>
          <cell r="BN178">
            <v>39.649342987894691</v>
          </cell>
          <cell r="BQ178">
            <v>41.629783964609999</v>
          </cell>
          <cell r="BR178">
            <v>30.521414594026773</v>
          </cell>
          <cell r="BS178">
            <v>36.515064015885372</v>
          </cell>
          <cell r="BT178">
            <v>41.065710422320244</v>
          </cell>
          <cell r="BU178">
            <v>50.403597758704393</v>
          </cell>
          <cell r="BV178">
            <v>53.450462277620368</v>
          </cell>
          <cell r="BW178">
            <v>58.727220921375313</v>
          </cell>
          <cell r="BZ178">
            <v>7.4592003832491288E-2</v>
          </cell>
          <cell r="CA178">
            <v>2.9446380889618252E-2</v>
          </cell>
        </row>
        <row r="179">
          <cell r="Q179">
            <v>155.65266027014036</v>
          </cell>
          <cell r="R179">
            <v>58.087687214378782</v>
          </cell>
          <cell r="S179">
            <v>86.553286193795373</v>
          </cell>
          <cell r="T179">
            <v>155.67925618670219</v>
          </cell>
          <cell r="U179">
            <v>294.66962690616242</v>
          </cell>
          <cell r="V179">
            <v>183.87394367286561</v>
          </cell>
          <cell r="W179">
            <v>223.57232915489456</v>
          </cell>
          <cell r="X179">
            <v>12.998436634050623</v>
          </cell>
          <cell r="Y179">
            <v>6.4403356636901039</v>
          </cell>
          <cell r="Z179">
            <v>1.2586452902</v>
          </cell>
          <cell r="AA179">
            <v>102.02637491710546</v>
          </cell>
          <cell r="AB179">
            <v>0.11528057547271719</v>
          </cell>
          <cell r="AC179" t="e">
            <v>#VALUE!</v>
          </cell>
          <cell r="AD179">
            <v>0.11528057547271719</v>
          </cell>
          <cell r="AE179">
            <v>43.358681283538402</v>
          </cell>
          <cell r="AF179">
            <v>54.703301943100755</v>
          </cell>
          <cell r="AG179">
            <v>206.42999999999998</v>
          </cell>
          <cell r="AH179">
            <v>70.698789840206189</v>
          </cell>
          <cell r="AI179">
            <v>59.375908959537568</v>
          </cell>
          <cell r="AJ179">
            <v>96.220930635838158</v>
          </cell>
          <cell r="AK179">
            <v>335.83759517341036</v>
          </cell>
          <cell r="AL179">
            <v>85.101789017341048</v>
          </cell>
          <cell r="AP179">
            <v>83.805314235128293</v>
          </cell>
          <cell r="AQ179">
            <v>-12.008406786217925</v>
          </cell>
          <cell r="AR179">
            <v>-50.777339729859619</v>
          </cell>
          <cell r="AS179">
            <v>-12.611102625827407</v>
          </cell>
          <cell r="AT179">
            <v>27.177377234257804</v>
          </cell>
          <cell r="AU179">
            <v>59.458325550864032</v>
          </cell>
          <cell r="AV179">
            <v>-41.167968267247943</v>
          </cell>
          <cell r="AW179">
            <v>98.77215465552456</v>
          </cell>
          <cell r="AY179">
            <v>169.85889067554956</v>
          </cell>
          <cell r="AZ179">
            <v>325.51155094568986</v>
          </cell>
          <cell r="BA179">
            <v>383.59923816006869</v>
          </cell>
          <cell r="BB179">
            <v>470.15252435386401</v>
          </cell>
          <cell r="BC179">
            <v>625.83178054056623</v>
          </cell>
          <cell r="BD179">
            <v>920.50140744672865</v>
          </cell>
          <cell r="BE179">
            <v>1104.3753511195941</v>
          </cell>
          <cell r="BH179">
            <v>98.061983226639157</v>
          </cell>
          <cell r="BI179">
            <v>304.49198322663915</v>
          </cell>
          <cell r="BJ179">
            <v>375.19077306684534</v>
          </cell>
          <cell r="BK179">
            <v>434.56668202638292</v>
          </cell>
          <cell r="BL179">
            <v>530.78761266222102</v>
          </cell>
          <cell r="BM179">
            <v>866.6252078356315</v>
          </cell>
          <cell r="BN179">
            <v>951.72699685297255</v>
          </cell>
          <cell r="BQ179">
            <v>71.79690744891036</v>
          </cell>
          <cell r="BR179">
            <v>21.019567719050727</v>
          </cell>
          <cell r="BS179">
            <v>8.4084650932233131</v>
          </cell>
          <cell r="BT179">
            <v>35.585842327481132</v>
          </cell>
          <cell r="BU179">
            <v>95.044167878345149</v>
          </cell>
          <cell r="BV179">
            <v>53.876199611097149</v>
          </cell>
          <cell r="BW179">
            <v>152.6483542666216</v>
          </cell>
          <cell r="BZ179">
            <v>0.56054660473263629</v>
          </cell>
          <cell r="CA179">
            <v>0.47541720213530098</v>
          </cell>
        </row>
        <row r="180">
          <cell r="Q180">
            <v>20.389989183469996</v>
          </cell>
          <cell r="R180">
            <v>23.18330702766</v>
          </cell>
          <cell r="S180">
            <v>26.06416653558</v>
          </cell>
          <cell r="T180">
            <v>47.061405926010011</v>
          </cell>
          <cell r="U180">
            <v>30.953203019040004</v>
          </cell>
          <cell r="V180">
            <v>36.708243836569999</v>
          </cell>
          <cell r="W180">
            <v>24.578930537091001</v>
          </cell>
          <cell r="AE180">
            <v>27.7</v>
          </cell>
          <cell r="AF180">
            <v>36</v>
          </cell>
          <cell r="AG180">
            <v>32.700000000000003</v>
          </cell>
          <cell r="AH180">
            <v>24.7</v>
          </cell>
          <cell r="AI180">
            <v>31.9</v>
          </cell>
          <cell r="AJ180">
            <v>52.1</v>
          </cell>
          <cell r="AK180">
            <v>39</v>
          </cell>
          <cell r="AL180">
            <v>43.2</v>
          </cell>
          <cell r="AP180">
            <v>10.564640287859877</v>
          </cell>
          <cell r="AQ180">
            <v>-11.601199240870002</v>
          </cell>
          <cell r="AR180">
            <v>-12.310010816530006</v>
          </cell>
          <cell r="AT180">
            <v>-5.8358334644199985</v>
          </cell>
          <cell r="AU180">
            <v>-5.0385940739899908</v>
          </cell>
          <cell r="AV180">
            <v>-8.0467969809599964</v>
          </cell>
          <cell r="AW180">
            <v>-6.4917561634300043</v>
          </cell>
          <cell r="AY180">
            <v>62.663441046989874</v>
          </cell>
          <cell r="AZ180">
            <v>83.053430230459867</v>
          </cell>
          <cell r="BA180">
            <v>106.23673725811986</v>
          </cell>
          <cell r="BB180">
            <v>132.30090379369986</v>
          </cell>
          <cell r="BC180">
            <v>179.36230971970986</v>
          </cell>
          <cell r="BD180">
            <v>210.31551273874987</v>
          </cell>
          <cell r="BE180">
            <v>247.02375657531988</v>
          </cell>
          <cell r="BH180">
            <v>63.7</v>
          </cell>
          <cell r="BI180">
            <v>96.4</v>
          </cell>
          <cell r="BJ180">
            <v>121.10000000000001</v>
          </cell>
          <cell r="BK180">
            <v>153</v>
          </cell>
          <cell r="BL180">
            <v>205.1</v>
          </cell>
          <cell r="BM180">
            <v>244.1</v>
          </cell>
          <cell r="BN180">
            <v>287.3</v>
          </cell>
          <cell r="BQ180">
            <v>-1.0365589530101289</v>
          </cell>
          <cell r="BR180">
            <v>-13.346569769540139</v>
          </cell>
          <cell r="BS180">
            <v>-14.863262741880149</v>
          </cell>
          <cell r="BT180">
            <v>-20.69909620630014</v>
          </cell>
          <cell r="BU180">
            <v>-25.737690280290138</v>
          </cell>
          <cell r="BV180">
            <v>-33.784487261250121</v>
          </cell>
          <cell r="BW180">
            <v>-40.276243424680132</v>
          </cell>
          <cell r="BZ180">
            <v>0.16065169084820849</v>
          </cell>
          <cell r="CA180">
            <v>0.18370449089587504</v>
          </cell>
        </row>
        <row r="181">
          <cell r="Q181">
            <v>20.419145816216478</v>
          </cell>
          <cell r="R181">
            <v>18.153312371182583</v>
          </cell>
          <cell r="S181">
            <v>17.05947118514537</v>
          </cell>
          <cell r="T181">
            <v>12.247566229500725</v>
          </cell>
          <cell r="U181">
            <v>25.380658931673061</v>
          </cell>
          <cell r="V181">
            <v>21.110588443768986</v>
          </cell>
          <cell r="W181">
            <v>19.332088271396032</v>
          </cell>
          <cell r="AE181">
            <v>2</v>
          </cell>
          <cell r="AF181">
            <v>4.0999999999999996</v>
          </cell>
          <cell r="AG181">
            <v>5</v>
          </cell>
          <cell r="AH181">
            <v>22</v>
          </cell>
          <cell r="AI181">
            <v>10.4</v>
          </cell>
          <cell r="AJ181">
            <v>11.8</v>
          </cell>
          <cell r="AK181">
            <v>23.4</v>
          </cell>
          <cell r="AL181">
            <v>7.2</v>
          </cell>
          <cell r="AP181">
            <v>6.741418895517878</v>
          </cell>
          <cell r="AQ181">
            <v>2.3909133710559747</v>
          </cell>
          <cell r="AR181">
            <v>15.419145816216478</v>
          </cell>
          <cell r="AT181">
            <v>6.6594711851453692</v>
          </cell>
          <cell r="AU181">
            <v>0.44756622950072433</v>
          </cell>
          <cell r="AV181">
            <v>1.9806589316730623</v>
          </cell>
          <cell r="AW181">
            <v>13.910588443768987</v>
          </cell>
          <cell r="AY181">
            <v>15.232332266573852</v>
          </cell>
          <cell r="AZ181">
            <v>35.651478082790334</v>
          </cell>
          <cell r="BA181">
            <v>53.804790453972913</v>
          </cell>
          <cell r="BB181">
            <v>70.864261639118283</v>
          </cell>
          <cell r="BC181">
            <v>83.111827868619002</v>
          </cell>
          <cell r="BD181">
            <v>108.49248680029206</v>
          </cell>
          <cell r="BE181">
            <v>129.60307524406105</v>
          </cell>
          <cell r="BH181">
            <v>6.1</v>
          </cell>
          <cell r="BI181">
            <v>11.1</v>
          </cell>
          <cell r="BJ181">
            <v>33.1</v>
          </cell>
          <cell r="BK181">
            <v>43.5</v>
          </cell>
          <cell r="BL181">
            <v>55.3</v>
          </cell>
          <cell r="BM181">
            <v>78.699999999999989</v>
          </cell>
          <cell r="BN181">
            <v>85.899999999999991</v>
          </cell>
          <cell r="BQ181">
            <v>9.1323322665738527</v>
          </cell>
          <cell r="BR181">
            <v>24.551478082790332</v>
          </cell>
          <cell r="BS181">
            <v>20.704790453972912</v>
          </cell>
          <cell r="BT181">
            <v>27.364261639118283</v>
          </cell>
          <cell r="BU181">
            <v>27.811827868619005</v>
          </cell>
          <cell r="BV181">
            <v>29.792486800292068</v>
          </cell>
          <cell r="BW181">
            <v>43.703075244061054</v>
          </cell>
          <cell r="BZ181">
            <v>7.4441813876305482E-2</v>
          </cell>
          <cell r="CA181">
            <v>4.9531244985577226E-2</v>
          </cell>
        </row>
        <row r="182">
          <cell r="Q182">
            <v>5.0113765807009782</v>
          </cell>
          <cell r="R182">
            <v>4.7818756766337636</v>
          </cell>
          <cell r="S182">
            <v>21.554095750260004</v>
          </cell>
          <cell r="T182">
            <v>5.9497288321294901</v>
          </cell>
          <cell r="U182">
            <v>3.9456540861499994</v>
          </cell>
          <cell r="V182">
            <v>21.941462904838779</v>
          </cell>
          <cell r="W182">
            <v>6.9551681920775339</v>
          </cell>
          <cell r="AE182">
            <v>10.119681283538403</v>
          </cell>
          <cell r="AF182">
            <v>10.35904385061521</v>
          </cell>
          <cell r="AG182">
            <v>9.3999999999999986</v>
          </cell>
          <cell r="AH182">
            <v>7.7757898402061905</v>
          </cell>
          <cell r="AI182">
            <v>10.8</v>
          </cell>
          <cell r="AJ182">
            <v>24</v>
          </cell>
          <cell r="AK182">
            <v>5.2</v>
          </cell>
          <cell r="AL182">
            <v>29.5</v>
          </cell>
          <cell r="AP182">
            <v>53.538706444161605</v>
          </cell>
          <cell r="AQ182">
            <v>-1.4290486148652075</v>
          </cell>
          <cell r="AR182">
            <v>-4.3886234192990203</v>
          </cell>
          <cell r="AT182">
            <v>10.754095750260003</v>
          </cell>
          <cell r="AU182">
            <v>-18.050271167870509</v>
          </cell>
          <cell r="AV182">
            <v>-1.2543459138500008</v>
          </cell>
          <cell r="AW182">
            <v>-7.5585370951612205</v>
          </cell>
          <cell r="AY182">
            <v>72.588382963450016</v>
          </cell>
          <cell r="AZ182">
            <v>77.599759544150999</v>
          </cell>
          <cell r="BA182">
            <v>82.381635220784759</v>
          </cell>
          <cell r="BB182">
            <v>103.93573097104476</v>
          </cell>
          <cell r="BC182">
            <v>109.88545980317426</v>
          </cell>
          <cell r="BD182">
            <v>113.83111388932426</v>
          </cell>
          <cell r="BE182">
            <v>135.77257679416303</v>
          </cell>
          <cell r="BH182">
            <v>20.478725134153613</v>
          </cell>
          <cell r="BI182">
            <v>29.878725134153612</v>
          </cell>
          <cell r="BJ182">
            <v>37.654514974359799</v>
          </cell>
          <cell r="BK182">
            <v>48.454514974359796</v>
          </cell>
          <cell r="BL182">
            <v>72.454514974359796</v>
          </cell>
          <cell r="BM182">
            <v>77.654514974359799</v>
          </cell>
          <cell r="BN182">
            <v>107.1545149743598</v>
          </cell>
          <cell r="BQ182">
            <v>52.109657829296403</v>
          </cell>
          <cell r="BR182">
            <v>47.721034409997387</v>
          </cell>
          <cell r="BS182">
            <v>44.72712024642496</v>
          </cell>
          <cell r="BT182">
            <v>55.481215996684966</v>
          </cell>
          <cell r="BU182">
            <v>37.430944828814461</v>
          </cell>
          <cell r="BV182">
            <v>36.176598914964458</v>
          </cell>
          <cell r="BW182">
            <v>28.618061819803231</v>
          </cell>
          <cell r="BZ182">
            <v>9.8422488785964254E-2</v>
          </cell>
          <cell r="CA182">
            <v>6.4896244692697808E-2</v>
          </cell>
        </row>
        <row r="183">
          <cell r="Q183">
            <v>100</v>
          </cell>
          <cell r="R183">
            <v>0</v>
          </cell>
          <cell r="S183">
            <v>17.899999999999999</v>
          </cell>
          <cell r="T183">
            <v>88.812268683499994</v>
          </cell>
          <cell r="U183">
            <v>114.15</v>
          </cell>
          <cell r="V183">
            <v>98.247960756910004</v>
          </cell>
          <cell r="W183">
            <v>150.15</v>
          </cell>
          <cell r="AE183">
            <v>0</v>
          </cell>
          <cell r="AF183">
            <v>0</v>
          </cell>
          <cell r="AG183">
            <v>138.19999999999999</v>
          </cell>
          <cell r="AH183">
            <v>0</v>
          </cell>
          <cell r="AI183">
            <v>0</v>
          </cell>
          <cell r="AJ183">
            <v>0</v>
          </cell>
          <cell r="AK183">
            <v>139.078495</v>
          </cell>
          <cell r="AL183">
            <v>0</v>
          </cell>
          <cell r="AP183">
            <v>4.4000000000000004</v>
          </cell>
          <cell r="AQ183">
            <v>0.5</v>
          </cell>
          <cell r="AR183">
            <v>-38.199999999999989</v>
          </cell>
          <cell r="AT183">
            <v>17.899999999999999</v>
          </cell>
          <cell r="AU183">
            <v>88.812268683499994</v>
          </cell>
          <cell r="AV183">
            <v>-24.928494999999998</v>
          </cell>
          <cell r="AW183">
            <v>98.247960756910004</v>
          </cell>
          <cell r="AY183">
            <v>4.9000000000000004</v>
          </cell>
          <cell r="AZ183">
            <v>104.9</v>
          </cell>
          <cell r="BA183">
            <v>104.9</v>
          </cell>
          <cell r="BB183">
            <v>122.8</v>
          </cell>
          <cell r="BC183">
            <v>211.61226868349999</v>
          </cell>
          <cell r="BD183">
            <v>325.7622686835</v>
          </cell>
          <cell r="BE183">
            <v>424.01022944041</v>
          </cell>
          <cell r="BH183">
            <v>0</v>
          </cell>
          <cell r="BI183">
            <v>138.19999999999999</v>
          </cell>
          <cell r="BJ183">
            <v>138.19999999999999</v>
          </cell>
          <cell r="BK183">
            <v>138.19999999999999</v>
          </cell>
          <cell r="BL183">
            <v>138.19999999999999</v>
          </cell>
          <cell r="BM183">
            <v>277.27849500000002</v>
          </cell>
          <cell r="BN183">
            <v>277.27849500000002</v>
          </cell>
          <cell r="BQ183">
            <v>4.9000000000000004</v>
          </cell>
          <cell r="BR183">
            <v>-33.29999999999999</v>
          </cell>
          <cell r="BS183">
            <v>-33.29999999999999</v>
          </cell>
          <cell r="BT183">
            <v>-15.399999999999991</v>
          </cell>
          <cell r="BU183">
            <v>73.412268683500002</v>
          </cell>
          <cell r="BV183">
            <v>48.483773683499976</v>
          </cell>
          <cell r="BW183">
            <v>146.73173444040998</v>
          </cell>
          <cell r="BZ183">
            <v>0.18953741631313256</v>
          </cell>
          <cell r="CA183">
            <v>0.12378332833646967</v>
          </cell>
        </row>
        <row r="184">
          <cell r="Q184">
            <v>0</v>
          </cell>
          <cell r="R184">
            <v>0</v>
          </cell>
          <cell r="S184">
            <v>0</v>
          </cell>
          <cell r="T184">
            <v>0</v>
          </cell>
          <cell r="U184">
            <v>109.19289789080555</v>
          </cell>
          <cell r="V184">
            <v>0</v>
          </cell>
          <cell r="W184">
            <v>0</v>
          </cell>
          <cell r="AE184">
            <v>0</v>
          </cell>
          <cell r="AF184">
            <v>0</v>
          </cell>
          <cell r="AG184">
            <v>0</v>
          </cell>
          <cell r="AH184">
            <v>0</v>
          </cell>
          <cell r="AI184">
            <v>0</v>
          </cell>
          <cell r="AJ184">
            <v>0</v>
          </cell>
          <cell r="AK184">
            <v>111.04121000000001</v>
          </cell>
          <cell r="AL184">
            <v>0</v>
          </cell>
          <cell r="AP184">
            <v>0</v>
          </cell>
          <cell r="AQ184">
            <v>0</v>
          </cell>
          <cell r="AR184">
            <v>0</v>
          </cell>
          <cell r="AS184">
            <v>0</v>
          </cell>
          <cell r="AT184">
            <v>0</v>
          </cell>
          <cell r="AU184">
            <v>0</v>
          </cell>
          <cell r="AV184">
            <v>-1.8483121091944525</v>
          </cell>
          <cell r="AW184">
            <v>0</v>
          </cell>
          <cell r="AY184">
            <v>0</v>
          </cell>
          <cell r="AZ184">
            <v>0</v>
          </cell>
          <cell r="BA184">
            <v>0</v>
          </cell>
          <cell r="BB184">
            <v>0</v>
          </cell>
          <cell r="BC184">
            <v>0</v>
          </cell>
          <cell r="BD184">
            <v>109.19289789080555</v>
          </cell>
          <cell r="BE184">
            <v>109.19289789080555</v>
          </cell>
          <cell r="BH184">
            <v>0</v>
          </cell>
          <cell r="BI184">
            <v>0</v>
          </cell>
          <cell r="BJ184">
            <v>0</v>
          </cell>
          <cell r="BK184">
            <v>0</v>
          </cell>
          <cell r="BL184">
            <v>0</v>
          </cell>
          <cell r="BM184">
            <v>111.04121000000001</v>
          </cell>
          <cell r="BN184">
            <v>111.04121000000001</v>
          </cell>
          <cell r="BQ184">
            <v>0</v>
          </cell>
          <cell r="BR184">
            <v>0</v>
          </cell>
          <cell r="BS184">
            <v>0</v>
          </cell>
          <cell r="BT184">
            <v>0</v>
          </cell>
          <cell r="BU184">
            <v>0</v>
          </cell>
          <cell r="BV184">
            <v>-1.8483121091944525</v>
          </cell>
          <cell r="BW184">
            <v>-1.8483121091944525</v>
          </cell>
        </row>
        <row r="185">
          <cell r="Q185">
            <v>9.8321486897529002</v>
          </cell>
          <cell r="R185">
            <v>11.969192138902438</v>
          </cell>
          <cell r="S185">
            <v>3.9755527228100003</v>
          </cell>
          <cell r="T185">
            <v>1.608286515561961</v>
          </cell>
          <cell r="U185">
            <v>11.047212978493802</v>
          </cell>
          <cell r="V185">
            <v>5.8656877307778501</v>
          </cell>
          <cell r="W185">
            <v>22.556142154329997</v>
          </cell>
          <cell r="X185">
            <v>12.998436634050623</v>
          </cell>
          <cell r="Y185">
            <v>6.4403356636901039</v>
          </cell>
          <cell r="Z185">
            <v>1.2586452902</v>
          </cell>
          <cell r="AA185">
            <v>102.02637491710546</v>
          </cell>
          <cell r="AB185">
            <v>0.11528057547271719</v>
          </cell>
          <cell r="AC185" t="e">
            <v>#VALUE!</v>
          </cell>
          <cell r="AD185">
            <v>0.11528057547271719</v>
          </cell>
          <cell r="AE185">
            <v>3.5389999999999997</v>
          </cell>
          <cell r="AF185">
            <v>4.2442580924855484</v>
          </cell>
          <cell r="AG185">
            <v>21.13</v>
          </cell>
          <cell r="AH185">
            <v>16.222999999999999</v>
          </cell>
          <cell r="AI185">
            <v>6.2759089595375706</v>
          </cell>
          <cell r="AJ185">
            <v>8.320930635838149</v>
          </cell>
          <cell r="AK185">
            <v>18.117890173410402</v>
          </cell>
          <cell r="AL185">
            <v>5.2017890173410404</v>
          </cell>
          <cell r="AP185">
            <v>8.5605486075889345</v>
          </cell>
          <cell r="AQ185">
            <v>-1.869072301538699</v>
          </cell>
          <cell r="AR185">
            <v>-11.297851310247099</v>
          </cell>
          <cell r="AT185">
            <v>-2.3003562367275698</v>
          </cell>
          <cell r="AU185">
            <v>-6.7126441202761882</v>
          </cell>
          <cell r="AV185">
            <v>-7.0706771949166001</v>
          </cell>
          <cell r="AW185">
            <v>0.66389871343680973</v>
          </cell>
          <cell r="AY185">
            <v>14.474734398535784</v>
          </cell>
          <cell r="AZ185">
            <v>24.306883088288686</v>
          </cell>
          <cell r="BA185">
            <v>36.276075227191122</v>
          </cell>
          <cell r="BB185">
            <v>40.251627950001122</v>
          </cell>
          <cell r="BC185">
            <v>41.859914465563087</v>
          </cell>
          <cell r="BD185">
            <v>52.90712744405689</v>
          </cell>
          <cell r="BE185">
            <v>58.77281517483474</v>
          </cell>
          <cell r="BH185">
            <v>7.783258092485549</v>
          </cell>
          <cell r="BI185">
            <v>28.913258092485549</v>
          </cell>
          <cell r="BJ185">
            <v>45.136258092485548</v>
          </cell>
          <cell r="BK185">
            <v>51.412167052023108</v>
          </cell>
          <cell r="BL185">
            <v>59.73309768786126</v>
          </cell>
          <cell r="BM185">
            <v>77.850987861271676</v>
          </cell>
          <cell r="BN185">
            <v>83.052776878612718</v>
          </cell>
          <cell r="BQ185">
            <v>6.6914763060502338</v>
          </cell>
          <cell r="BR185">
            <v>-4.6063750041968614</v>
          </cell>
          <cell r="BS185">
            <v>-8.860182865294421</v>
          </cell>
          <cell r="BT185">
            <v>-11.160539102021989</v>
          </cell>
          <cell r="BU185">
            <v>-17.873183222298174</v>
          </cell>
          <cell r="BV185">
            <v>-24.943860417214786</v>
          </cell>
          <cell r="BW185">
            <v>-24.279961703777978</v>
          </cell>
          <cell r="BZ185">
            <v>3.7493194909025564E-2</v>
          </cell>
          <cell r="CA185">
            <v>5.3501893224681248E-2</v>
          </cell>
        </row>
        <row r="188">
          <cell r="Q188">
            <v>1562.7831531930278</v>
          </cell>
          <cell r="R188">
            <v>1335.5517192517016</v>
          </cell>
          <cell r="S188">
            <v>1459.047491855642</v>
          </cell>
          <cell r="T188">
            <v>1159.3107929749726</v>
          </cell>
          <cell r="U188">
            <v>1597.5626542380755</v>
          </cell>
          <cell r="V188">
            <v>1158.6352938180446</v>
          </cell>
          <cell r="W188">
            <v>1776.2541291407799</v>
          </cell>
          <cell r="X188">
            <v>1148.16500459793</v>
          </cell>
          <cell r="Y188">
            <v>1326.2427183671002</v>
          </cell>
          <cell r="Z188">
            <v>1444.4205285488624</v>
          </cell>
          <cell r="AA188">
            <v>16173.372973017389</v>
          </cell>
          <cell r="AB188">
            <v>14.480122042055168</v>
          </cell>
          <cell r="AC188" t="e">
            <v>#VALUE!</v>
          </cell>
          <cell r="AD188">
            <v>14.606218679749187</v>
          </cell>
          <cell r="AE188">
            <v>1068.756363721712</v>
          </cell>
          <cell r="AF188">
            <v>1031.5777194433952</v>
          </cell>
          <cell r="AG188">
            <v>1690.6351448769883</v>
          </cell>
          <cell r="AH188">
            <v>1358.7798698023994</v>
          </cell>
          <cell r="AI188">
            <v>1374.4917745222101</v>
          </cell>
          <cell r="AJ188">
            <v>1179.3930006395633</v>
          </cell>
          <cell r="AK188">
            <v>1534.3171599107404</v>
          </cell>
          <cell r="AP188">
            <v>71.364277281834575</v>
          </cell>
          <cell r="AQ188">
            <v>33.701126584312306</v>
          </cell>
          <cell r="AR188">
            <v>-127.85199168396048</v>
          </cell>
          <cell r="AS188">
            <v>-23.228150550697819</v>
          </cell>
          <cell r="AT188">
            <v>84.555717333431858</v>
          </cell>
          <cell r="AU188">
            <v>-20.082207664590669</v>
          </cell>
          <cell r="AV188">
            <v>63.245494327335109</v>
          </cell>
          <cell r="AY188">
            <v>2205.399487031254</v>
          </cell>
          <cell r="AZ188">
            <v>3768.1826402242814</v>
          </cell>
          <cell r="BA188">
            <v>5103.7343594759841</v>
          </cell>
          <cell r="BB188">
            <v>6562.7818513316261</v>
          </cell>
          <cell r="BC188">
            <v>7722.0926443065991</v>
          </cell>
          <cell r="BD188">
            <v>9319.6552985446742</v>
          </cell>
          <cell r="BE188">
            <v>10478.290592362719</v>
          </cell>
          <cell r="BH188">
            <v>2100.3340831651071</v>
          </cell>
          <cell r="BI188">
            <v>3790.969228042095</v>
          </cell>
          <cell r="BJ188">
            <v>5149.7490978444939</v>
          </cell>
          <cell r="BK188">
            <v>6524.240872366704</v>
          </cell>
          <cell r="BL188">
            <v>7703.633873006268</v>
          </cell>
          <cell r="BM188">
            <v>9237.951032917008</v>
          </cell>
          <cell r="BN188">
            <v>9237.951032917008</v>
          </cell>
          <cell r="BQ188">
            <v>105.06540386614701</v>
          </cell>
          <cell r="BR188">
            <v>-22.786587817813107</v>
          </cell>
          <cell r="BS188">
            <v>-46.014738368510578</v>
          </cell>
          <cell r="BT188">
            <v>38.540978964921635</v>
          </cell>
          <cell r="BU188">
            <v>18.458771300331165</v>
          </cell>
          <cell r="BV188">
            <v>81.704265627666246</v>
          </cell>
          <cell r="BW188">
            <v>1240.3395594457106</v>
          </cell>
          <cell r="BZ188">
            <v>6.9165436268801814</v>
          </cell>
          <cell r="CA188">
            <v>6.9000104275418552</v>
          </cell>
        </row>
        <row r="189">
          <cell r="Q189">
            <v>1268.7220575171</v>
          </cell>
          <cell r="R189">
            <v>1092.9445943212645</v>
          </cell>
          <cell r="S189">
            <v>1295.417872444752</v>
          </cell>
          <cell r="T189">
            <v>1014.5812168482155</v>
          </cell>
          <cell r="U189">
            <v>1354.7337588262978</v>
          </cell>
          <cell r="V189">
            <v>960.02224971059331</v>
          </cell>
          <cell r="W189">
            <v>1265.1986597871232</v>
          </cell>
          <cell r="X189">
            <v>936.90342965859668</v>
          </cell>
          <cell r="Y189">
            <v>1228.3875718281001</v>
          </cell>
          <cell r="Z189">
            <v>1156.9326777232959</v>
          </cell>
          <cell r="AA189">
            <v>13489.213309872008</v>
          </cell>
          <cell r="AB189">
            <v>12.122117719974254</v>
          </cell>
          <cell r="AC189" t="e">
            <v>#VALUE!</v>
          </cell>
          <cell r="AD189">
            <v>12.248214357668274</v>
          </cell>
          <cell r="AE189">
            <v>929.45947908848927</v>
          </cell>
          <cell r="AF189">
            <v>892.92130767706817</v>
          </cell>
          <cell r="AG189">
            <v>1360.775263643369</v>
          </cell>
          <cell r="AH189">
            <v>1117.5272050139802</v>
          </cell>
          <cell r="AI189">
            <v>1194.5268260458204</v>
          </cell>
          <cell r="AJ189">
            <v>1015.6999489663854</v>
          </cell>
          <cell r="AK189">
            <v>1339.5282498029148</v>
          </cell>
          <cell r="AP189">
            <v>72.717097568724057</v>
          </cell>
          <cell r="AQ189">
            <v>20.271336872389384</v>
          </cell>
          <cell r="AR189">
            <v>-92.05320612626906</v>
          </cell>
          <cell r="AS189">
            <v>-24.582610692715662</v>
          </cell>
          <cell r="AT189">
            <v>100.89104639893162</v>
          </cell>
          <cell r="AU189">
            <v>-1.1187321181698735</v>
          </cell>
          <cell r="AV189">
            <v>15.205509023383001</v>
          </cell>
          <cell r="AY189">
            <v>1915.3692212066708</v>
          </cell>
          <cell r="AZ189">
            <v>3184.0912787237703</v>
          </cell>
          <cell r="BA189">
            <v>4277.0358730450353</v>
          </cell>
          <cell r="BB189">
            <v>5572.4537454897873</v>
          </cell>
          <cell r="BC189">
            <v>6587.0349623380034</v>
          </cell>
          <cell r="BD189">
            <v>7941.7687211643006</v>
          </cell>
          <cell r="BE189">
            <v>8901.7909708748939</v>
          </cell>
          <cell r="BH189">
            <v>1822.3807867655573</v>
          </cell>
          <cell r="BI189">
            <v>3183.1560504089261</v>
          </cell>
          <cell r="BJ189">
            <v>4300.6832554229059</v>
          </cell>
          <cell r="BK189">
            <v>5495.2100814687265</v>
          </cell>
          <cell r="BL189">
            <v>6510.9100304351123</v>
          </cell>
          <cell r="BM189">
            <v>7850.4382802380269</v>
          </cell>
          <cell r="BN189">
            <v>7850.4382802380269</v>
          </cell>
          <cell r="BQ189">
            <v>92.988434441113299</v>
          </cell>
          <cell r="BR189">
            <v>0.93522831484444424</v>
          </cell>
          <cell r="BS189">
            <v>-23.647382377871011</v>
          </cell>
          <cell r="BT189">
            <v>77.243664021060852</v>
          </cell>
          <cell r="BU189">
            <v>76.124931902891007</v>
          </cell>
          <cell r="BV189">
            <v>91.330440926273695</v>
          </cell>
          <cell r="BW189">
            <v>1051.352690636867</v>
          </cell>
          <cell r="BZ189">
            <v>5.8998922685013762</v>
          </cell>
          <cell r="CA189">
            <v>5.8317084954165219</v>
          </cell>
        </row>
        <row r="190">
          <cell r="Q190">
            <v>229.82562720125335</v>
          </cell>
          <cell r="R190">
            <v>231.78627338494337</v>
          </cell>
          <cell r="S190">
            <v>220.36962725388335</v>
          </cell>
          <cell r="T190">
            <v>260.44324293338332</v>
          </cell>
          <cell r="U190">
            <v>322.04120313933333</v>
          </cell>
          <cell r="V190">
            <v>236.95060855333335</v>
          </cell>
          <cell r="W190">
            <v>239.19305935433331</v>
          </cell>
          <cell r="X190">
            <v>228.78283836333335</v>
          </cell>
          <cell r="Y190">
            <v>240.99025244333333</v>
          </cell>
          <cell r="Z190">
            <v>489.89481366878056</v>
          </cell>
          <cell r="AA190">
            <v>3086.9989706022366</v>
          </cell>
          <cell r="AB190">
            <v>2.8239336017217149</v>
          </cell>
          <cell r="AC190" t="str">
            <v xml:space="preserve"> </v>
          </cell>
          <cell r="AD190">
            <v>2.8239336017217149</v>
          </cell>
          <cell r="AE190">
            <v>136.05759002946508</v>
          </cell>
          <cell r="AF190">
            <v>235.99584037193952</v>
          </cell>
          <cell r="AG190">
            <v>253.06730158728695</v>
          </cell>
          <cell r="AH190">
            <v>238.41410385292349</v>
          </cell>
          <cell r="AI190">
            <v>234.579779344998</v>
          </cell>
          <cell r="AJ190">
            <v>263.55543885477232</v>
          </cell>
          <cell r="AK190">
            <v>313.56136992002473</v>
          </cell>
          <cell r="AP190">
            <v>26.681482223868272</v>
          </cell>
          <cell r="AQ190">
            <v>-12.013488318946202</v>
          </cell>
          <cell r="AR190">
            <v>-23.241674386033594</v>
          </cell>
          <cell r="AS190">
            <v>-6.6278304679801181</v>
          </cell>
          <cell r="AT190">
            <v>-14.210152091114651</v>
          </cell>
          <cell r="AU190">
            <v>-3.1121959213890023</v>
          </cell>
          <cell r="AV190">
            <v>8.4798332193086026</v>
          </cell>
          <cell r="AY190">
            <v>386.72142430632664</v>
          </cell>
          <cell r="AZ190">
            <v>616.54705150758002</v>
          </cell>
          <cell r="BA190">
            <v>848.33332489252336</v>
          </cell>
          <cell r="BB190">
            <v>1068.7029521464067</v>
          </cell>
          <cell r="BC190">
            <v>1329.14619507979</v>
          </cell>
          <cell r="BD190">
            <v>1651.1873982191232</v>
          </cell>
          <cell r="BE190">
            <v>1888.1380067724565</v>
          </cell>
          <cell r="BH190">
            <v>372.05343040140463</v>
          </cell>
          <cell r="BI190">
            <v>625.12073198869155</v>
          </cell>
          <cell r="BJ190">
            <v>863.53483584161506</v>
          </cell>
          <cell r="BK190">
            <v>1098.114615186613</v>
          </cell>
          <cell r="BL190">
            <v>1361.6700540413854</v>
          </cell>
          <cell r="BM190">
            <v>1675.2314239614102</v>
          </cell>
          <cell r="BN190">
            <v>1675.2314239614102</v>
          </cell>
          <cell r="BQ190">
            <v>14.667993904922014</v>
          </cell>
          <cell r="BR190">
            <v>-8.5736804811115235</v>
          </cell>
          <cell r="BS190">
            <v>-15.201510949091698</v>
          </cell>
          <cell r="BT190">
            <v>-29.411663040206349</v>
          </cell>
          <cell r="BU190">
            <v>-32.523858961595352</v>
          </cell>
          <cell r="BV190">
            <v>-24.044025742286976</v>
          </cell>
          <cell r="BW190">
            <v>212.90658281104629</v>
          </cell>
          <cell r="BZ190">
            <v>1.1904930526246817</v>
          </cell>
          <cell r="CA190">
            <v>1.2196241055379393</v>
          </cell>
        </row>
        <row r="191">
          <cell r="Q191">
            <v>114.93062309356779</v>
          </cell>
          <cell r="R191">
            <v>97.577095191947578</v>
          </cell>
          <cell r="S191">
            <v>99.839122443596665</v>
          </cell>
          <cell r="T191">
            <v>80.184636532315565</v>
          </cell>
          <cell r="U191">
            <v>78.343778427148891</v>
          </cell>
          <cell r="V191">
            <v>99.025721802846675</v>
          </cell>
          <cell r="W191">
            <v>101.61939423679334</v>
          </cell>
          <cell r="X191">
            <v>104.04936530497446</v>
          </cell>
          <cell r="Y191">
            <v>111.93020796266667</v>
          </cell>
          <cell r="Z191">
            <v>99.254814024515426</v>
          </cell>
          <cell r="AA191">
            <v>1168.2704795129862</v>
          </cell>
          <cell r="AB191">
            <v>0.32142097994371183</v>
          </cell>
          <cell r="AC191">
            <v>0.12609663769402049</v>
          </cell>
          <cell r="AD191">
            <v>0.44751761763773235</v>
          </cell>
          <cell r="AE191">
            <v>38.699802558668416</v>
          </cell>
          <cell r="AF191">
            <v>119.90133607843137</v>
          </cell>
          <cell r="AG191">
            <v>90.284681960784297</v>
          </cell>
          <cell r="AH191">
            <v>72.295434640522842</v>
          </cell>
          <cell r="AI191">
            <v>91.401886405228737</v>
          </cell>
          <cell r="AJ191">
            <v>98.853333464052255</v>
          </cell>
          <cell r="AK191">
            <v>94.987434744842744</v>
          </cell>
          <cell r="AP191">
            <v>30.696783632878258</v>
          </cell>
          <cell r="AQ191">
            <v>-7.7822017773646905</v>
          </cell>
          <cell r="AR191">
            <v>24.645941132783491</v>
          </cell>
          <cell r="AS191">
            <v>25.281660551424736</v>
          </cell>
          <cell r="AT191">
            <v>8.4372360383679279</v>
          </cell>
          <cell r="AU191">
            <v>-18.66869693173669</v>
          </cell>
          <cell r="AV191">
            <v>-16.643656317693853</v>
          </cell>
          <cell r="AY191">
            <v>181.51572049261335</v>
          </cell>
          <cell r="AZ191">
            <v>296.44634358618111</v>
          </cell>
          <cell r="BA191">
            <v>394.02343877812871</v>
          </cell>
          <cell r="BB191">
            <v>493.8625612217254</v>
          </cell>
          <cell r="BC191">
            <v>574.04719775404101</v>
          </cell>
          <cell r="BD191">
            <v>652.3909761811899</v>
          </cell>
          <cell r="BE191">
            <v>751.41669798403655</v>
          </cell>
          <cell r="BH191">
            <v>158.60113863709981</v>
          </cell>
          <cell r="BI191">
            <v>248.88582059788411</v>
          </cell>
          <cell r="BJ191">
            <v>321.18125523840695</v>
          </cell>
          <cell r="BK191">
            <v>412.58314164363571</v>
          </cell>
          <cell r="BL191">
            <v>511.43647510768795</v>
          </cell>
          <cell r="BM191">
            <v>606.42390985253064</v>
          </cell>
          <cell r="BN191">
            <v>606.42390985253064</v>
          </cell>
          <cell r="BQ191">
            <v>22.914581855513553</v>
          </cell>
          <cell r="BR191">
            <v>47.560522988297038</v>
          </cell>
          <cell r="BS191">
            <v>72.842183539721773</v>
          </cell>
          <cell r="BT191">
            <v>81.279419578089701</v>
          </cell>
          <cell r="BU191">
            <v>62.61072264635299</v>
          </cell>
          <cell r="BV191">
            <v>45.967066328659257</v>
          </cell>
          <cell r="BW191">
            <v>144.9927881315059</v>
          </cell>
          <cell r="BZ191">
            <v>0.51416405759926775</v>
          </cell>
          <cell r="CA191">
            <v>0.45808472591535199</v>
          </cell>
        </row>
        <row r="192">
          <cell r="Q192">
            <v>26.136318601111117</v>
          </cell>
          <cell r="R192">
            <v>28.111831709090907</v>
          </cell>
          <cell r="S192">
            <v>10.912967109</v>
          </cell>
          <cell r="T192">
            <v>10.992378753888888</v>
          </cell>
          <cell r="U192">
            <v>12.36558303222222</v>
          </cell>
          <cell r="V192">
            <v>49.993232800000001</v>
          </cell>
          <cell r="W192">
            <v>32.539151746666668</v>
          </cell>
          <cell r="X192">
            <v>28.857724697777776</v>
          </cell>
          <cell r="Y192">
            <v>28.824999999999999</v>
          </cell>
          <cell r="Z192">
            <v>28.824999999999999</v>
          </cell>
          <cell r="AA192">
            <v>316.25375747975755</v>
          </cell>
          <cell r="AB192">
            <v>0.32142097994371183</v>
          </cell>
          <cell r="AC192">
            <v>0.12609663769402049</v>
          </cell>
          <cell r="AD192">
            <v>0.44751761763773235</v>
          </cell>
          <cell r="AE192">
            <v>0.38659411764705881</v>
          </cell>
          <cell r="AF192">
            <v>29.059669411764705</v>
          </cell>
          <cell r="AG192">
            <v>6.7430152941176473</v>
          </cell>
          <cell r="AH192">
            <v>6.4093235294117639</v>
          </cell>
          <cell r="AI192">
            <v>12.415775294117648</v>
          </cell>
          <cell r="AJ192">
            <v>22.467222352941175</v>
          </cell>
          <cell r="AK192">
            <v>29.995634117647054</v>
          </cell>
          <cell r="AP192">
            <v>34.455825252352952</v>
          </cell>
          <cell r="AQ192">
            <v>-5.2075197517646998</v>
          </cell>
          <cell r="AR192">
            <v>19.39330330699347</v>
          </cell>
          <cell r="AS192">
            <v>21.702508179679143</v>
          </cell>
          <cell r="AT192">
            <v>-1.5028081851176474</v>
          </cell>
          <cell r="AU192">
            <v>-11.474843599052287</v>
          </cell>
          <cell r="AV192">
            <v>-17.630051085424832</v>
          </cell>
          <cell r="AY192">
            <v>58.694569030000011</v>
          </cell>
          <cell r="AZ192">
            <v>84.830887631111125</v>
          </cell>
          <cell r="BA192">
            <v>112.94271934020203</v>
          </cell>
          <cell r="BB192">
            <v>123.85568644920204</v>
          </cell>
          <cell r="BC192">
            <v>134.84806520309093</v>
          </cell>
          <cell r="BD192">
            <v>147.21364823531314</v>
          </cell>
          <cell r="BE192">
            <v>197.20688103531313</v>
          </cell>
          <cell r="BH192">
            <v>29.446263529411763</v>
          </cell>
          <cell r="BI192">
            <v>36.189278823529406</v>
          </cell>
          <cell r="BJ192">
            <v>42.598602352941171</v>
          </cell>
          <cell r="BK192">
            <v>55.014377647058822</v>
          </cell>
          <cell r="BL192">
            <v>77.4816</v>
          </cell>
          <cell r="BM192">
            <v>107.47723411764706</v>
          </cell>
          <cell r="BN192">
            <v>107.47723411764706</v>
          </cell>
          <cell r="BQ192">
            <v>29.248305500588248</v>
          </cell>
          <cell r="BR192">
            <v>48.641608807581719</v>
          </cell>
          <cell r="BS192">
            <v>70.344116987260861</v>
          </cell>
          <cell r="BT192">
            <v>68.841308802143217</v>
          </cell>
          <cell r="BU192">
            <v>57.366465203090925</v>
          </cell>
          <cell r="BV192">
            <v>39.736414117666087</v>
          </cell>
          <cell r="BW192">
            <v>89.729646917666074</v>
          </cell>
          <cell r="BZ192">
            <v>0.12078105883192385</v>
          </cell>
          <cell r="CA192">
            <v>6.9398917024855344E-2</v>
          </cell>
        </row>
        <row r="193">
          <cell r="Q193">
            <v>88.794304492456675</v>
          </cell>
          <cell r="R193">
            <v>69.46526348285667</v>
          </cell>
          <cell r="S193">
            <v>88.926155334596658</v>
          </cell>
          <cell r="T193">
            <v>69.192257778426679</v>
          </cell>
          <cell r="U193">
            <v>65.978195394926672</v>
          </cell>
          <cell r="V193">
            <v>49.032489002846667</v>
          </cell>
          <cell r="W193">
            <v>69.080242490126665</v>
          </cell>
          <cell r="X193">
            <v>75.191640607196675</v>
          </cell>
          <cell r="Y193">
            <v>83.105207962666668</v>
          </cell>
          <cell r="Z193">
            <v>70.429814024515423</v>
          </cell>
          <cell r="AA193">
            <v>852.01672203322869</v>
          </cell>
          <cell r="AB193">
            <v>0</v>
          </cell>
          <cell r="AC193">
            <v>0</v>
          </cell>
          <cell r="AD193">
            <v>0</v>
          </cell>
          <cell r="AE193">
            <v>38.313208441021359</v>
          </cell>
          <cell r="AF193">
            <v>90.841666666666669</v>
          </cell>
          <cell r="AG193">
            <v>83.541666666666657</v>
          </cell>
          <cell r="AH193">
            <v>65.886111111111077</v>
          </cell>
          <cell r="AI193">
            <v>78.986111111111086</v>
          </cell>
          <cell r="AJ193">
            <v>76.386111111111077</v>
          </cell>
          <cell r="AK193">
            <v>64.991800627195687</v>
          </cell>
          <cell r="AP193">
            <v>-3.7590416194746936</v>
          </cell>
          <cell r="AQ193">
            <v>-2.5746820255999978</v>
          </cell>
          <cell r="AR193">
            <v>5.2526378257900177</v>
          </cell>
          <cell r="AS193">
            <v>3.5791523717455931</v>
          </cell>
          <cell r="AT193">
            <v>9.9400442234855717</v>
          </cell>
          <cell r="AU193">
            <v>-7.1938533326843981</v>
          </cell>
          <cell r="AV193">
            <v>0.98639476773098522</v>
          </cell>
          <cell r="AY193">
            <v>122.82115146261334</v>
          </cell>
          <cell r="AZ193">
            <v>211.61545595507002</v>
          </cell>
          <cell r="BA193">
            <v>281.08071943792669</v>
          </cell>
          <cell r="BB193">
            <v>370.00687477252336</v>
          </cell>
          <cell r="BC193">
            <v>439.19913255095003</v>
          </cell>
          <cell r="BD193">
            <v>505.17732794587664</v>
          </cell>
          <cell r="BE193">
            <v>554.2098169487233</v>
          </cell>
          <cell r="BH193">
            <v>129.15487510768804</v>
          </cell>
          <cell r="BI193">
            <v>212.6965417743547</v>
          </cell>
          <cell r="BJ193">
            <v>278.58265288546579</v>
          </cell>
          <cell r="BK193">
            <v>357.56876399657688</v>
          </cell>
          <cell r="BL193">
            <v>433.95487510768794</v>
          </cell>
          <cell r="BM193">
            <v>498.94667573488363</v>
          </cell>
          <cell r="BN193">
            <v>498.94667573488363</v>
          </cell>
          <cell r="BQ193">
            <v>-6.3337236450746959</v>
          </cell>
          <cell r="BR193">
            <v>-1.0810858192846786</v>
          </cell>
          <cell r="BS193">
            <v>2.498066552460906</v>
          </cell>
          <cell r="BT193">
            <v>12.438110775946482</v>
          </cell>
          <cell r="BU193">
            <v>5.2442574432620646</v>
          </cell>
          <cell r="BV193">
            <v>6.2306522109930143</v>
          </cell>
          <cell r="BW193">
            <v>55.263141213839674</v>
          </cell>
          <cell r="BZ193">
            <v>0.39338299876734384</v>
          </cell>
          <cell r="CA193">
            <v>0.38868580889049659</v>
          </cell>
        </row>
        <row r="194">
          <cell r="Q194">
            <v>923.96580722227884</v>
          </cell>
          <cell r="R194">
            <v>763.58122574437368</v>
          </cell>
          <cell r="S194">
            <v>975.20912274727209</v>
          </cell>
          <cell r="T194">
            <v>673.95333738251657</v>
          </cell>
          <cell r="U194">
            <v>954.34877725981562</v>
          </cell>
          <cell r="V194">
            <v>624.04591935441329</v>
          </cell>
          <cell r="W194">
            <v>924.38620619599646</v>
          </cell>
          <cell r="X194">
            <v>604.07122599028889</v>
          </cell>
          <cell r="Y194">
            <v>875.46711142210006</v>
          </cell>
          <cell r="Z194">
            <v>567.78305003000003</v>
          </cell>
          <cell r="AA194">
            <v>9233.943859756786</v>
          </cell>
          <cell r="AB194">
            <v>8.9767631383088275</v>
          </cell>
          <cell r="AC194" t="str">
            <v xml:space="preserve"> </v>
          </cell>
          <cell r="AD194">
            <v>8.9767631383088275</v>
          </cell>
          <cell r="AE194">
            <v>754.70208650035579</v>
          </cell>
          <cell r="AF194">
            <v>537.02413122669725</v>
          </cell>
          <cell r="AG194">
            <v>1017.4232800952977</v>
          </cell>
          <cell r="AH194">
            <v>806.81766652053375</v>
          </cell>
          <cell r="AI194">
            <v>868.54516029559363</v>
          </cell>
          <cell r="AJ194">
            <v>653.29117664756075</v>
          </cell>
          <cell r="AK194">
            <v>930.97944513804737</v>
          </cell>
          <cell r="AP194">
            <v>15.338831711977491</v>
          </cell>
          <cell r="AQ194">
            <v>40.067026968700247</v>
          </cell>
          <cell r="AR194">
            <v>-93.457472873018901</v>
          </cell>
          <cell r="AS194">
            <v>-43.236440776160066</v>
          </cell>
          <cell r="AT194">
            <v>106.66396245167846</v>
          </cell>
          <cell r="AU194">
            <v>20.662160734955819</v>
          </cell>
          <cell r="AV194">
            <v>23.369332121768252</v>
          </cell>
          <cell r="AY194">
            <v>1347.1320764077307</v>
          </cell>
          <cell r="AZ194">
            <v>2271.0978836300092</v>
          </cell>
          <cell r="BA194">
            <v>3034.6791093743832</v>
          </cell>
          <cell r="BB194">
            <v>4009.8882321216556</v>
          </cell>
          <cell r="BC194">
            <v>4683.8415695041722</v>
          </cell>
          <cell r="BD194">
            <v>5638.1903467639868</v>
          </cell>
          <cell r="BE194">
            <v>6262.2362661183997</v>
          </cell>
          <cell r="BH194">
            <v>1291.7262177270529</v>
          </cell>
          <cell r="BI194">
            <v>2309.1494978223504</v>
          </cell>
          <cell r="BJ194">
            <v>3115.9671643428842</v>
          </cell>
          <cell r="BK194">
            <v>3984.5123246384778</v>
          </cell>
          <cell r="BL194">
            <v>4637.8035012860391</v>
          </cell>
          <cell r="BM194">
            <v>5568.7829464240867</v>
          </cell>
          <cell r="BN194">
            <v>5568.7829464240867</v>
          </cell>
          <cell r="BQ194">
            <v>55.405858680677731</v>
          </cell>
          <cell r="BR194">
            <v>-38.05161419234107</v>
          </cell>
          <cell r="BS194">
            <v>-81.288054968501086</v>
          </cell>
          <cell r="BT194">
            <v>25.375907483177507</v>
          </cell>
          <cell r="BU194">
            <v>46.038068218133375</v>
          </cell>
          <cell r="BV194">
            <v>69.40740033990005</v>
          </cell>
          <cell r="BW194">
            <v>693.453319694313</v>
          </cell>
          <cell r="BZ194">
            <v>4.195235158277427</v>
          </cell>
          <cell r="CA194">
            <v>4.1539996639632308</v>
          </cell>
        </row>
        <row r="196">
          <cell r="Q196">
            <v>294.0610956759279</v>
          </cell>
          <cell r="R196">
            <v>242.60712493043712</v>
          </cell>
          <cell r="S196">
            <v>163.62961941089</v>
          </cell>
          <cell r="T196">
            <v>144.72957612675719</v>
          </cell>
          <cell r="U196">
            <v>242.82889541177775</v>
          </cell>
          <cell r="V196">
            <v>198.61304410745123</v>
          </cell>
          <cell r="W196">
            <v>511.05546935365669</v>
          </cell>
          <cell r="X196">
            <v>211.26157493933331</v>
          </cell>
          <cell r="Y196">
            <v>97.855146539000003</v>
          </cell>
          <cell r="Z196">
            <v>287.48785082556651</v>
          </cell>
          <cell r="AA196">
            <v>2684.1596631453808</v>
          </cell>
          <cell r="AB196">
            <v>2.3580043220809133</v>
          </cell>
          <cell r="AC196" t="e">
            <v>#VALUE!</v>
          </cell>
          <cell r="AD196">
            <v>2.3580043220809133</v>
          </cell>
          <cell r="AE196">
            <v>139.29688463322262</v>
          </cell>
          <cell r="AF196">
            <v>138.65641176632701</v>
          </cell>
          <cell r="AG196">
            <v>329.85988123361915</v>
          </cell>
          <cell r="AH196">
            <v>241.25266478841922</v>
          </cell>
          <cell r="AI196">
            <v>179.96494847638968</v>
          </cell>
          <cell r="AJ196">
            <v>163.69305167317788</v>
          </cell>
          <cell r="AK196">
            <v>194.7889101078257</v>
          </cell>
          <cell r="AP196">
            <v>-1.3528202868892834</v>
          </cell>
          <cell r="AQ196">
            <v>13.429789711923007</v>
          </cell>
          <cell r="AR196">
            <v>-35.798785557691247</v>
          </cell>
          <cell r="AS196">
            <v>1.3544601420178992</v>
          </cell>
          <cell r="AT196">
            <v>-16.335329065499678</v>
          </cell>
          <cell r="AU196">
            <v>-18.963475546420682</v>
          </cell>
          <cell r="AV196">
            <v>48.039985303952051</v>
          </cell>
          <cell r="AY196">
            <v>290.03026582458335</v>
          </cell>
          <cell r="AZ196">
            <v>584.09136150051131</v>
          </cell>
          <cell r="BA196">
            <v>826.69848643094838</v>
          </cell>
          <cell r="BB196">
            <v>990.32810584183846</v>
          </cell>
          <cell r="BC196">
            <v>1135.0576819685957</v>
          </cell>
          <cell r="BD196">
            <v>1377.8865773803732</v>
          </cell>
          <cell r="BE196">
            <v>1576.4996214878245</v>
          </cell>
          <cell r="BH196">
            <v>277.95329639954963</v>
          </cell>
          <cell r="BI196">
            <v>607.81317763316883</v>
          </cell>
          <cell r="BJ196">
            <v>849.06584242158806</v>
          </cell>
          <cell r="BK196">
            <v>1029.0307908979776</v>
          </cell>
          <cell r="BL196">
            <v>1192.7238425711555</v>
          </cell>
          <cell r="BM196">
            <v>1387.5127526789815</v>
          </cell>
          <cell r="BN196">
            <v>1387.5127526789815</v>
          </cell>
          <cell r="BQ196">
            <v>12.07696942503371</v>
          </cell>
          <cell r="BR196">
            <v>-23.721816132657551</v>
          </cell>
          <cell r="BS196">
            <v>-22.367355990639567</v>
          </cell>
          <cell r="BT196">
            <v>-38.702685056139217</v>
          </cell>
          <cell r="BU196">
            <v>-57.666160602559842</v>
          </cell>
          <cell r="BV196">
            <v>-9.6261752986083593</v>
          </cell>
          <cell r="BW196">
            <v>188.98686880884293</v>
          </cell>
          <cell r="BZ196">
            <v>1.016651358378805</v>
          </cell>
          <cell r="CA196">
            <v>1.0683019321253338</v>
          </cell>
        </row>
        <row r="197">
          <cell r="Q197">
            <v>250.2770903</v>
          </cell>
          <cell r="R197">
            <v>181.92547436683</v>
          </cell>
          <cell r="S197">
            <v>136.10404965729001</v>
          </cell>
          <cell r="T197">
            <v>66.59179432900001</v>
          </cell>
          <cell r="U197">
            <v>201.49002999999999</v>
          </cell>
          <cell r="V197">
            <v>117.15720660522</v>
          </cell>
          <cell r="W197">
            <v>455.76433764899002</v>
          </cell>
          <cell r="X197">
            <v>119.3005</v>
          </cell>
          <cell r="Y197">
            <v>80.678799999999995</v>
          </cell>
          <cell r="Z197">
            <v>223.83</v>
          </cell>
          <cell r="AA197">
            <v>2034.9541098073298</v>
          </cell>
          <cell r="AB197">
            <v>1.725590518563513</v>
          </cell>
          <cell r="AC197" t="str">
            <v xml:space="preserve"> </v>
          </cell>
          <cell r="AD197">
            <v>1.725590518563513</v>
          </cell>
          <cell r="AE197">
            <v>105.5949751885439</v>
          </cell>
          <cell r="AF197">
            <v>83.460269798793149</v>
          </cell>
          <cell r="AG197">
            <v>259.77615401441949</v>
          </cell>
          <cell r="AH197">
            <v>167.34054464170501</v>
          </cell>
          <cell r="AI197">
            <v>133.32951094867099</v>
          </cell>
          <cell r="AJ197">
            <v>88.77389837829439</v>
          </cell>
          <cell r="AK197">
            <v>161.08700066314699</v>
          </cell>
          <cell r="AP197">
            <v>2.2549181114560923</v>
          </cell>
          <cell r="AQ197">
            <v>10.524663801206856</v>
          </cell>
          <cell r="AR197">
            <v>-9.499063714419492</v>
          </cell>
          <cell r="AS197">
            <v>14.584929725124994</v>
          </cell>
          <cell r="AT197">
            <v>2.7745387086190192</v>
          </cell>
          <cell r="AU197">
            <v>-22.182104049294381</v>
          </cell>
          <cell r="AV197">
            <v>40.403029336852995</v>
          </cell>
          <cell r="AY197">
            <v>201.8348269</v>
          </cell>
          <cell r="AZ197">
            <v>452.11191719999999</v>
          </cell>
          <cell r="BA197">
            <v>634.03739156683002</v>
          </cell>
          <cell r="BB197">
            <v>770.14144122412006</v>
          </cell>
          <cell r="BC197">
            <v>836.73323555312004</v>
          </cell>
          <cell r="BD197">
            <v>1038.22326555312</v>
          </cell>
          <cell r="BE197">
            <v>1155.3804721583399</v>
          </cell>
          <cell r="BH197">
            <v>189.05524498733706</v>
          </cell>
          <cell r="BI197">
            <v>448.83139900175655</v>
          </cell>
          <cell r="BJ197">
            <v>616.17194364346153</v>
          </cell>
          <cell r="BK197">
            <v>749.50145459213252</v>
          </cell>
          <cell r="BL197">
            <v>838.27535297042687</v>
          </cell>
          <cell r="BM197">
            <v>999.36235363357389</v>
          </cell>
          <cell r="BN197">
            <v>999.36235363357389</v>
          </cell>
          <cell r="BQ197">
            <v>12.779581912662934</v>
          </cell>
          <cell r="BR197">
            <v>3.2805181982434419</v>
          </cell>
          <cell r="BS197">
            <v>17.865447923368492</v>
          </cell>
          <cell r="BT197">
            <v>20.63998663198754</v>
          </cell>
          <cell r="BU197">
            <v>-1.5421174173068266</v>
          </cell>
          <cell r="BV197">
            <v>38.860911919546083</v>
          </cell>
          <cell r="BW197">
            <v>156.01811852476601</v>
          </cell>
          <cell r="BZ197">
            <v>0.74944735764477921</v>
          </cell>
          <cell r="CA197">
            <v>0.75082860530469142</v>
          </cell>
        </row>
        <row r="198">
          <cell r="Q198">
            <v>43.784005375927912</v>
          </cell>
          <cell r="R198">
            <v>60.681650563607135</v>
          </cell>
          <cell r="S198">
            <v>27.525569753600006</v>
          </cell>
          <cell r="T198">
            <v>78.137781797757199</v>
          </cell>
          <cell r="U198">
            <v>41.338865411777768</v>
          </cell>
          <cell r="V198">
            <v>81.455837502231233</v>
          </cell>
          <cell r="W198">
            <v>55.291131704666668</v>
          </cell>
          <cell r="X198">
            <v>91.961074939333315</v>
          </cell>
          <cell r="Y198">
            <v>17.176346539000001</v>
          </cell>
          <cell r="Z198">
            <v>63.657850825566527</v>
          </cell>
          <cell r="AA198">
            <v>649.205553338051</v>
          </cell>
          <cell r="AB198">
            <v>0.63241380351740051</v>
          </cell>
          <cell r="AC198" t="str">
            <v xml:space="preserve"> </v>
          </cell>
          <cell r="AD198">
            <v>0.63241380351740051</v>
          </cell>
          <cell r="AE198">
            <v>33.701909444678712</v>
          </cell>
          <cell r="AF198">
            <v>55.196141967533862</v>
          </cell>
          <cell r="AG198">
            <v>70.083727219199687</v>
          </cell>
          <cell r="AH198">
            <v>73.91212014671423</v>
          </cell>
          <cell r="AI198">
            <v>46.635437527718707</v>
          </cell>
          <cell r="AJ198">
            <v>74.9191532948835</v>
          </cell>
          <cell r="AK198">
            <v>33.701909444678712</v>
          </cell>
          <cell r="AP198">
            <v>-3.6077383983453757</v>
          </cell>
          <cell r="AQ198">
            <v>2.9051259107161442</v>
          </cell>
          <cell r="AR198">
            <v>-26.299721843271776</v>
          </cell>
          <cell r="AS198">
            <v>-13.230469583107094</v>
          </cell>
          <cell r="AT198">
            <v>-19.109867774118701</v>
          </cell>
          <cell r="AU198">
            <v>3.2186285028736989</v>
          </cell>
          <cell r="AV198">
            <v>7.6369559670990554</v>
          </cell>
          <cell r="AY198">
            <v>88.195438924583343</v>
          </cell>
          <cell r="AZ198">
            <v>131.97944430051126</v>
          </cell>
          <cell r="BA198">
            <v>192.66109486411841</v>
          </cell>
          <cell r="BB198">
            <v>220.18666461771841</v>
          </cell>
          <cell r="BC198">
            <v>298.32444641547562</v>
          </cell>
          <cell r="BD198">
            <v>339.66331182725338</v>
          </cell>
          <cell r="BE198">
            <v>421.11914932948463</v>
          </cell>
          <cell r="BH198">
            <v>88.898051412212567</v>
          </cell>
          <cell r="BI198">
            <v>158.98177863141225</v>
          </cell>
          <cell r="BJ198">
            <v>232.89389877812647</v>
          </cell>
          <cell r="BK198">
            <v>279.52933630584516</v>
          </cell>
          <cell r="BL198">
            <v>354.44848960072864</v>
          </cell>
          <cell r="BM198">
            <v>388.15039904540737</v>
          </cell>
          <cell r="BN198">
            <v>388.15039904540737</v>
          </cell>
          <cell r="BQ198">
            <v>-0.70261248762922435</v>
          </cell>
          <cell r="BR198">
            <v>-27.002334330900993</v>
          </cell>
          <cell r="BS198">
            <v>-40.232803914008059</v>
          </cell>
          <cell r="BT198">
            <v>-59.342671688126757</v>
          </cell>
          <cell r="BU198">
            <v>-56.124043185253015</v>
          </cell>
          <cell r="BV198">
            <v>-48.487087218153988</v>
          </cell>
          <cell r="BW198">
            <v>32.968750284077259</v>
          </cell>
          <cell r="BZ198">
            <v>0.26720400073402589</v>
          </cell>
          <cell r="CA198">
            <v>0.31747332682064217</v>
          </cell>
        </row>
        <row r="201">
          <cell r="Q201">
            <v>-453.36060913068718</v>
          </cell>
          <cell r="R201">
            <v>-200.99598413182298</v>
          </cell>
          <cell r="S201">
            <v>-282.85149968235692</v>
          </cell>
          <cell r="T201">
            <v>211.58693265500938</v>
          </cell>
          <cell r="U201">
            <v>-101.53025537148301</v>
          </cell>
          <cell r="V201">
            <v>354.6165870373809</v>
          </cell>
          <cell r="W201">
            <v>-492.70167044281538</v>
          </cell>
          <cell r="X201">
            <v>179.51424757188079</v>
          </cell>
          <cell r="Y201">
            <v>-386.7501104948301</v>
          </cell>
          <cell r="Z201">
            <v>-20.858405670287311</v>
          </cell>
          <cell r="AA201">
            <v>-2588.1556149846056</v>
          </cell>
          <cell r="AB201">
            <v>-2.3932970142848156</v>
          </cell>
          <cell r="AC201" t="e">
            <v>#VALUE!</v>
          </cell>
          <cell r="AD201">
            <v>-2.5193936519788345</v>
          </cell>
          <cell r="AE201">
            <v>-342.42051332934034</v>
          </cell>
          <cell r="AF201">
            <v>406.54498249970561</v>
          </cell>
          <cell r="AG201">
            <v>-666.02484487698825</v>
          </cell>
          <cell r="AH201">
            <v>-139.50961375217958</v>
          </cell>
          <cell r="AI201">
            <v>-349.43378398148525</v>
          </cell>
          <cell r="AJ201">
            <v>139.11951925919243</v>
          </cell>
          <cell r="AK201">
            <v>-147.46399630213136</v>
          </cell>
          <cell r="AP201">
            <v>-57.990141249089447</v>
          </cell>
          <cell r="AQ201">
            <v>-154.3404523005504</v>
          </cell>
          <cell r="AR201">
            <v>212.66423574630107</v>
          </cell>
          <cell r="AS201">
            <v>-61.486370379643404</v>
          </cell>
          <cell r="AT201">
            <v>66.582284299128332</v>
          </cell>
          <cell r="AU201">
            <v>72.467413395816948</v>
          </cell>
          <cell r="AV201">
            <v>45.933740930648355</v>
          </cell>
          <cell r="AY201">
            <v>-148.20612437927457</v>
          </cell>
          <cell r="AZ201">
            <v>-601.56673350996107</v>
          </cell>
          <cell r="BA201">
            <v>-802.56271764178473</v>
          </cell>
          <cell r="BB201">
            <v>-1085.4142173241407</v>
          </cell>
          <cell r="BC201">
            <v>-873.82728466913341</v>
          </cell>
          <cell r="BD201">
            <v>-975.35754004061528</v>
          </cell>
          <cell r="BE201">
            <v>-620.74095300323438</v>
          </cell>
          <cell r="BH201">
            <v>6.1256000615321682</v>
          </cell>
          <cell r="BI201">
            <v>-601.90037570662298</v>
          </cell>
          <cell r="BJ201">
            <v>-741.40998945880165</v>
          </cell>
          <cell r="BK201">
            <v>-1090.8437734402869</v>
          </cell>
          <cell r="BL201">
            <v>-951.72425418109469</v>
          </cell>
          <cell r="BM201">
            <v>-1099.1882504832267</v>
          </cell>
          <cell r="BN201">
            <v>-1099.1882504832267</v>
          </cell>
          <cell r="BQ201">
            <v>-154.33172444080662</v>
          </cell>
          <cell r="BR201">
            <v>0.33364219666083272</v>
          </cell>
          <cell r="BS201">
            <v>-61.152728182982742</v>
          </cell>
          <cell r="BT201">
            <v>5.4295561161453136</v>
          </cell>
          <cell r="BU201">
            <v>77.8969695119618</v>
          </cell>
          <cell r="BV201">
            <v>123.83071044261146</v>
          </cell>
          <cell r="BW201">
            <v>478.44729747999236</v>
          </cell>
          <cell r="BZ201">
            <v>-0.78267185012709917</v>
          </cell>
          <cell r="CA201">
            <v>-0.85244280637539926</v>
          </cell>
        </row>
        <row r="203">
          <cell r="Q203">
            <v>404.7786453096212</v>
          </cell>
          <cell r="R203">
            <v>265.80763936931908</v>
          </cell>
          <cell r="S203">
            <v>241.58523357122994</v>
          </cell>
          <cell r="T203">
            <v>258.14069976800113</v>
          </cell>
          <cell r="U203">
            <v>246.26153916855324</v>
          </cell>
          <cell r="V203">
            <v>254.81999630365004</v>
          </cell>
          <cell r="W203">
            <v>217.43101778686668</v>
          </cell>
          <cell r="X203">
            <v>294.67137153757579</v>
          </cell>
          <cell r="Y203">
            <v>292.82296226800003</v>
          </cell>
          <cell r="Z203">
            <v>671.79916426696855</v>
          </cell>
          <cell r="AA203">
            <v>3593.7375903045527</v>
          </cell>
          <cell r="AB203" t="e">
            <v>#VALUE!</v>
          </cell>
          <cell r="AC203" t="e">
            <v>#VALUE!</v>
          </cell>
          <cell r="AD203">
            <v>2.6715333763513591</v>
          </cell>
          <cell r="AE203">
            <v>233.55099404603934</v>
          </cell>
          <cell r="AF203">
            <v>376.67698818875624</v>
          </cell>
          <cell r="AG203">
            <v>566.83263536502761</v>
          </cell>
          <cell r="AH203">
            <v>243.77043497050661</v>
          </cell>
          <cell r="AI203">
            <v>212.5075514024339</v>
          </cell>
          <cell r="AJ203">
            <v>245.09899648454331</v>
          </cell>
          <cell r="AK203">
            <v>225.82966824904469</v>
          </cell>
          <cell r="AP203">
            <v>-82.345610499372668</v>
          </cell>
          <cell r="AQ203">
            <v>-82.263050780656215</v>
          </cell>
          <cell r="AR203">
            <v>-162.05399005540642</v>
          </cell>
          <cell r="AS203">
            <v>22.037204398812463</v>
          </cell>
          <cell r="AT203">
            <v>29.077682168796031</v>
          </cell>
          <cell r="AU203">
            <v>13.041703283457821</v>
          </cell>
          <cell r="AV203">
            <v>20.431870919508555</v>
          </cell>
          <cell r="AY203">
            <v>445.61932095476669</v>
          </cell>
          <cell r="AZ203">
            <v>850.39796626438783</v>
          </cell>
          <cell r="BA203">
            <v>1116.2056056337069</v>
          </cell>
          <cell r="BB203">
            <v>1357.7908392049369</v>
          </cell>
          <cell r="BC203">
            <v>1615.9315389729379</v>
          </cell>
          <cell r="BD203">
            <v>1862.1930781414915</v>
          </cell>
          <cell r="BE203">
            <v>2117.0130744451417</v>
          </cell>
          <cell r="BH203">
            <v>610.22798223479549</v>
          </cell>
          <cell r="BI203">
            <v>1177.0606175998232</v>
          </cell>
          <cell r="BJ203">
            <v>1420.8310525703296</v>
          </cell>
          <cell r="BK203">
            <v>1633.3386039727634</v>
          </cell>
          <cell r="BL203">
            <v>1878.4376004573069</v>
          </cell>
          <cell r="BM203">
            <v>2104.2672687063514</v>
          </cell>
          <cell r="BN203">
            <v>2104.2672687063514</v>
          </cell>
          <cell r="BQ203">
            <v>-164.60866128002888</v>
          </cell>
          <cell r="BR203">
            <v>-326.66265133543533</v>
          </cell>
          <cell r="BS203">
            <v>-304.62544693662289</v>
          </cell>
          <cell r="BT203">
            <v>-275.54776476782672</v>
          </cell>
          <cell r="BU203">
            <v>-262.5060614843689</v>
          </cell>
          <cell r="BV203">
            <v>-242.07419056485992</v>
          </cell>
          <cell r="BW203">
            <v>12.745805738790295</v>
          </cell>
          <cell r="BZ203">
            <v>1.4473616805929372</v>
          </cell>
          <cell r="CA203">
            <v>1.6824837789940452</v>
          </cell>
        </row>
        <row r="205">
          <cell r="Q205">
            <v>1967.561798502649</v>
          </cell>
          <cell r="R205">
            <v>1601.3593586210206</v>
          </cell>
          <cell r="S205">
            <v>1700.632725426872</v>
          </cell>
          <cell r="T205">
            <v>1417.4514927429736</v>
          </cell>
          <cell r="U205">
            <v>1843.8241934066289</v>
          </cell>
          <cell r="V205">
            <v>1413.4552901216946</v>
          </cell>
          <cell r="W205">
            <v>1993.6851469276467</v>
          </cell>
          <cell r="X205">
            <v>1442.8363761355058</v>
          </cell>
          <cell r="Y205">
            <v>1619.0656806351003</v>
          </cell>
          <cell r="Z205">
            <v>2116.219692815831</v>
          </cell>
          <cell r="AA205">
            <v>19767.110563321941</v>
          </cell>
          <cell r="AB205" t="e">
            <v>#VALUE!</v>
          </cell>
          <cell r="AC205" t="e">
            <v>#VALUE!</v>
          </cell>
          <cell r="AD205">
            <v>17.277752056100546</v>
          </cell>
          <cell r="AE205">
            <v>1302.3073577677512</v>
          </cell>
          <cell r="AF205">
            <v>1408.2547076321514</v>
          </cell>
          <cell r="AG205">
            <v>2257.467780242016</v>
          </cell>
          <cell r="AH205">
            <v>1602.550304772906</v>
          </cell>
          <cell r="AI205">
            <v>1586.9993259246439</v>
          </cell>
          <cell r="AJ205">
            <v>1424.4919971241065</v>
          </cell>
          <cell r="AK205">
            <v>1760.1468281597852</v>
          </cell>
          <cell r="AP205">
            <v>-10.981333217537895</v>
          </cell>
          <cell r="AQ205">
            <v>-48.561924196343853</v>
          </cell>
          <cell r="AR205">
            <v>-289.90598173936701</v>
          </cell>
          <cell r="AS205">
            <v>-1.1909461518853277</v>
          </cell>
          <cell r="AT205">
            <v>113.63339950222803</v>
          </cell>
          <cell r="AU205">
            <v>-7.0405043811329051</v>
          </cell>
          <cell r="AV205">
            <v>83.677365246843692</v>
          </cell>
          <cell r="AY205">
            <v>2651.0188079860209</v>
          </cell>
          <cell r="AZ205">
            <v>4618.5806064886692</v>
          </cell>
          <cell r="BA205">
            <v>6219.939965109691</v>
          </cell>
          <cell r="BB205">
            <v>7920.5726905365627</v>
          </cell>
          <cell r="BC205">
            <v>9338.0241832795364</v>
          </cell>
          <cell r="BD205">
            <v>11181.848376686165</v>
          </cell>
          <cell r="BE205">
            <v>12595.303666807858</v>
          </cell>
          <cell r="BH205">
            <v>2710.5620653999026</v>
          </cell>
          <cell r="BI205">
            <v>4968.0298456419187</v>
          </cell>
          <cell r="BJ205">
            <v>6570.5801504148239</v>
          </cell>
          <cell r="BK205">
            <v>8157.5794763394679</v>
          </cell>
          <cell r="BL205">
            <v>9582.0714734635749</v>
          </cell>
          <cell r="BM205">
            <v>11342.218301623359</v>
          </cell>
          <cell r="BN205">
            <v>11342.218301623359</v>
          </cell>
          <cell r="BQ205">
            <v>-59.543257413881875</v>
          </cell>
          <cell r="BR205">
            <v>-349.44923915324841</v>
          </cell>
          <cell r="BS205">
            <v>-350.64018530513346</v>
          </cell>
          <cell r="BT205">
            <v>-237.00678580290509</v>
          </cell>
          <cell r="BU205">
            <v>-244.04729018403773</v>
          </cell>
          <cell r="BV205">
            <v>-160.36992493719481</v>
          </cell>
          <cell r="BW205">
            <v>1253.0853651844991</v>
          </cell>
          <cell r="BZ205">
            <v>8.363905307473118</v>
          </cell>
          <cell r="CA205">
            <v>8.5824942065359018</v>
          </cell>
        </row>
        <row r="207">
          <cell r="Q207">
            <v>-858.13925444030838</v>
          </cell>
          <cell r="R207">
            <v>-466.80362350114206</v>
          </cell>
          <cell r="S207">
            <v>-524.43673325358691</v>
          </cell>
          <cell r="T207">
            <v>-46.553767112991636</v>
          </cell>
          <cell r="U207">
            <v>-347.79179454003634</v>
          </cell>
          <cell r="V207">
            <v>99.796590733730909</v>
          </cell>
          <cell r="W207">
            <v>-710.13268822968212</v>
          </cell>
          <cell r="X207">
            <v>-115.15712396569506</v>
          </cell>
          <cell r="Y207">
            <v>-679.57307276283018</v>
          </cell>
          <cell r="Z207">
            <v>-692.65756993725586</v>
          </cell>
          <cell r="AA207">
            <v>-6181.8932052891578</v>
          </cell>
          <cell r="AB207" t="e">
            <v>#VALUE!</v>
          </cell>
          <cell r="AC207" t="e">
            <v>#VALUE!</v>
          </cell>
          <cell r="AD207">
            <v>-5.1909270283301936</v>
          </cell>
          <cell r="AE207">
            <v>-575.97150737537959</v>
          </cell>
          <cell r="AF207">
            <v>29.867994310949371</v>
          </cell>
          <cell r="AG207">
            <v>-1232.857480242016</v>
          </cell>
          <cell r="AH207">
            <v>-383.28004872268616</v>
          </cell>
          <cell r="AI207">
            <v>-561.94133538391907</v>
          </cell>
          <cell r="AJ207">
            <v>-105.97947722535082</v>
          </cell>
          <cell r="AK207">
            <v>-373.29366455117611</v>
          </cell>
          <cell r="AP207">
            <v>24.355469250283022</v>
          </cell>
          <cell r="AQ207">
            <v>-72.077401519894238</v>
          </cell>
          <cell r="AR207">
            <v>374.7182258017076</v>
          </cell>
          <cell r="AS207">
            <v>-83.523574778455895</v>
          </cell>
          <cell r="AT207">
            <v>37.50460213033216</v>
          </cell>
          <cell r="AU207">
            <v>59.425710112359184</v>
          </cell>
          <cell r="AV207">
            <v>25.501870011139772</v>
          </cell>
          <cell r="AY207">
            <v>-593.82544533404143</v>
          </cell>
          <cell r="AZ207">
            <v>-1451.9646997743489</v>
          </cell>
          <cell r="BA207">
            <v>-1918.7683232754916</v>
          </cell>
          <cell r="BB207">
            <v>-2443.2050565290774</v>
          </cell>
          <cell r="BC207">
            <v>-2489.7588236420706</v>
          </cell>
          <cell r="BD207">
            <v>-2837.550618182107</v>
          </cell>
          <cell r="BE207">
            <v>-2737.7540274483763</v>
          </cell>
          <cell r="BH207">
            <v>-604.10238217326332</v>
          </cell>
          <cell r="BI207">
            <v>-1778.9609933064467</v>
          </cell>
          <cell r="BJ207">
            <v>-2162.2410420291317</v>
          </cell>
          <cell r="BK207">
            <v>-2724.1823774130507</v>
          </cell>
          <cell r="BL207">
            <v>-2830.1618546384016</v>
          </cell>
          <cell r="BM207">
            <v>-3203.4555191895788</v>
          </cell>
          <cell r="BN207">
            <v>-3203.4555191895788</v>
          </cell>
          <cell r="BQ207">
            <v>10.276936839222273</v>
          </cell>
          <cell r="BR207">
            <v>326.99629353209616</v>
          </cell>
          <cell r="BS207">
            <v>243.47271875364015</v>
          </cell>
          <cell r="BT207">
            <v>280.97732088397203</v>
          </cell>
          <cell r="BU207">
            <v>340.4030309963307</v>
          </cell>
          <cell r="BV207">
            <v>365.90490100747184</v>
          </cell>
          <cell r="BW207">
            <v>465.70149174120252</v>
          </cell>
          <cell r="BZ207">
            <v>-2.2300335307200356</v>
          </cell>
          <cell r="CA207">
            <v>-2.5349265853694445</v>
          </cell>
        </row>
        <row r="209">
          <cell r="Q209">
            <v>40.036821937128892</v>
          </cell>
          <cell r="R209">
            <v>25.893005499405454</v>
          </cell>
          <cell r="S209">
            <v>5.5265848677800014</v>
          </cell>
          <cell r="T209">
            <v>1.5822323980600004</v>
          </cell>
          <cell r="U209">
            <v>4.3351867676299989</v>
          </cell>
          <cell r="V209">
            <v>31.716771812076669</v>
          </cell>
          <cell r="W209">
            <v>30.122478628093333</v>
          </cell>
          <cell r="X209">
            <v>5.2764389490909096</v>
          </cell>
          <cell r="Y209">
            <v>-1.8040880479999979</v>
          </cell>
          <cell r="Z209">
            <v>-2.3055015394444442</v>
          </cell>
          <cell r="AA209">
            <v>196.03832182802412</v>
          </cell>
          <cell r="AB209">
            <v>0.13664361298893576</v>
          </cell>
          <cell r="AC209">
            <v>4.6182777401568315E-2</v>
          </cell>
          <cell r="AD209">
            <v>0.18282639039050408</v>
          </cell>
          <cell r="AE209">
            <v>14.874000000000001</v>
          </cell>
          <cell r="AF209">
            <v>35.719349956987656</v>
          </cell>
          <cell r="AG209">
            <v>45.633769106525087</v>
          </cell>
          <cell r="AH209">
            <v>29.007659191067077</v>
          </cell>
          <cell r="AI209">
            <v>13.842499999999999</v>
          </cell>
          <cell r="AJ209">
            <v>18.993415301163697</v>
          </cell>
          <cell r="AK209">
            <v>10.192499999999999</v>
          </cell>
          <cell r="AP209">
            <v>-3.6613825587766673</v>
          </cell>
          <cell r="AQ209">
            <v>8.7264231579923432</v>
          </cell>
          <cell r="AR209">
            <v>-5.596947169396195</v>
          </cell>
          <cell r="AS209">
            <v>-3.1146536916616228</v>
          </cell>
          <cell r="AT209">
            <v>-8.3159151322199989</v>
          </cell>
          <cell r="AU209">
            <v>-17.411182903103697</v>
          </cell>
          <cell r="AV209">
            <v>-5.8573132323700001</v>
          </cell>
          <cell r="AY209">
            <v>55.658390556203337</v>
          </cell>
          <cell r="AZ209">
            <v>95.695212493332235</v>
          </cell>
          <cell r="BA209">
            <v>121.58821799273768</v>
          </cell>
          <cell r="BB209">
            <v>127.11480286051768</v>
          </cell>
          <cell r="BC209">
            <v>128.69703525857767</v>
          </cell>
          <cell r="BD209">
            <v>133.03222202620768</v>
          </cell>
          <cell r="BE209">
            <v>164.74899383828435</v>
          </cell>
          <cell r="BH209">
            <v>50.593349956987652</v>
          </cell>
          <cell r="BI209">
            <v>96.227119063512731</v>
          </cell>
          <cell r="BJ209">
            <v>125.23477825457981</v>
          </cell>
          <cell r="BK209">
            <v>139.07727825457982</v>
          </cell>
          <cell r="BL209">
            <v>158.07069355574353</v>
          </cell>
          <cell r="BM209">
            <v>168.26319355574353</v>
          </cell>
          <cell r="BN209">
            <v>168.26319355574353</v>
          </cell>
          <cell r="BQ209">
            <v>5.0650405992156795</v>
          </cell>
          <cell r="BR209">
            <v>-0.53190657018050835</v>
          </cell>
          <cell r="BS209">
            <v>-3.6465602618421329</v>
          </cell>
          <cell r="BT209">
            <v>-11.962475394062128</v>
          </cell>
          <cell r="BU209">
            <v>-29.373658297165818</v>
          </cell>
          <cell r="BV209">
            <v>-35.23097152953585</v>
          </cell>
          <cell r="BW209">
            <v>-3.5141997174591779</v>
          </cell>
          <cell r="BZ209">
            <v>0.11527168864936856</v>
          </cell>
          <cell r="CA209">
            <v>0.14158116180017424</v>
          </cell>
        </row>
        <row r="211">
          <cell r="Q211">
            <v>-898.17607637743731</v>
          </cell>
          <cell r="R211">
            <v>-492.69662900054749</v>
          </cell>
          <cell r="S211">
            <v>-529.96331812136691</v>
          </cell>
          <cell r="T211">
            <v>-48.135999511051637</v>
          </cell>
          <cell r="U211">
            <v>-352.12698130766631</v>
          </cell>
          <cell r="V211">
            <v>68.079818921654237</v>
          </cell>
          <cell r="W211">
            <v>-740.25516685777541</v>
          </cell>
          <cell r="X211">
            <v>-120.43356291478597</v>
          </cell>
          <cell r="Y211">
            <v>-677.76898471483014</v>
          </cell>
          <cell r="Z211">
            <v>-690.35206839781142</v>
          </cell>
          <cell r="AA211">
            <v>-6377.9315271171818</v>
          </cell>
          <cell r="AB211" t="e">
            <v>#VALUE!</v>
          </cell>
          <cell r="AC211" t="e">
            <v>#VALUE!</v>
          </cell>
          <cell r="AD211">
            <v>-5.3737534187206979</v>
          </cell>
          <cell r="AE211">
            <v>-590.84550737537961</v>
          </cell>
          <cell r="AF211">
            <v>-5.8513556460382858</v>
          </cell>
          <cell r="AG211">
            <v>-1278.491249348541</v>
          </cell>
          <cell r="AH211">
            <v>-412.28770791375325</v>
          </cell>
          <cell r="AI211">
            <v>-575.78383538391904</v>
          </cell>
          <cell r="AJ211">
            <v>-124.97289252651451</v>
          </cell>
          <cell r="AK211">
            <v>-383.4861645511761</v>
          </cell>
          <cell r="AP211">
            <v>28.016851809059744</v>
          </cell>
          <cell r="AQ211">
            <v>-80.803824677886581</v>
          </cell>
          <cell r="AR211">
            <v>380.31517297110372</v>
          </cell>
          <cell r="AS211">
            <v>-80.408921086794237</v>
          </cell>
          <cell r="AT211">
            <v>45.82051726255213</v>
          </cell>
          <cell r="AU211">
            <v>76.836893015462877</v>
          </cell>
          <cell r="AV211">
            <v>31.35918324350979</v>
          </cell>
          <cell r="AY211">
            <v>-649.48383589024479</v>
          </cell>
          <cell r="AZ211">
            <v>-1547.6599122676812</v>
          </cell>
          <cell r="BA211">
            <v>-2040.3565412682294</v>
          </cell>
          <cell r="BB211">
            <v>-2570.319859389595</v>
          </cell>
          <cell r="BC211">
            <v>-2618.4558589006483</v>
          </cell>
          <cell r="BD211">
            <v>-2970.5828402083148</v>
          </cell>
          <cell r="BE211">
            <v>-2902.5030212866604</v>
          </cell>
          <cell r="BH211">
            <v>-654.69573213025092</v>
          </cell>
          <cell r="BI211">
            <v>-1875.1881123699593</v>
          </cell>
          <cell r="BJ211">
            <v>-2287.4758202837115</v>
          </cell>
          <cell r="BK211">
            <v>-2863.2596556676308</v>
          </cell>
          <cell r="BL211">
            <v>-2988.2325481941452</v>
          </cell>
          <cell r="BM211">
            <v>-3371.7187127453221</v>
          </cell>
          <cell r="BN211">
            <v>-3371.7187127453221</v>
          </cell>
          <cell r="BQ211">
            <v>5.2118962400065936</v>
          </cell>
          <cell r="BR211">
            <v>327.52820010227668</v>
          </cell>
          <cell r="BS211">
            <v>247.11927901548228</v>
          </cell>
          <cell r="BT211">
            <v>292.93979627803418</v>
          </cell>
          <cell r="BU211">
            <v>369.77668929349653</v>
          </cell>
          <cell r="BV211">
            <v>401.13587253700734</v>
          </cell>
          <cell r="BW211">
            <v>469.21569145866169</v>
          </cell>
          <cell r="BZ211">
            <v>-2.3453052193694042</v>
          </cell>
          <cell r="CA211">
            <v>-2.6765077471696186</v>
          </cell>
        </row>
        <row r="213">
          <cell r="Q213">
            <v>890.21048852006777</v>
          </cell>
          <cell r="R213">
            <v>489.17203684915734</v>
          </cell>
          <cell r="S213">
            <v>526.4204178422068</v>
          </cell>
          <cell r="T213">
            <v>43.394175336371745</v>
          </cell>
          <cell r="U213">
            <v>349.40508194797616</v>
          </cell>
          <cell r="V213">
            <v>-71.192121544294196</v>
          </cell>
          <cell r="W213">
            <v>731.83657163718533</v>
          </cell>
          <cell r="X213">
            <v>67.723031706633833</v>
          </cell>
          <cell r="Y213">
            <v>525.49327769146953</v>
          </cell>
          <cell r="Z213">
            <v>602.33735328808928</v>
          </cell>
          <cell r="AA213">
            <v>4794.4480445924892</v>
          </cell>
          <cell r="AB213" t="e">
            <v>#REF!</v>
          </cell>
          <cell r="AC213" t="e">
            <v>#VALUE!</v>
          </cell>
          <cell r="AD213" t="e">
            <v>#REF!</v>
          </cell>
          <cell r="AE213">
            <v>590.84550737537973</v>
          </cell>
          <cell r="AF213">
            <v>5.8513556460382006</v>
          </cell>
          <cell r="AG213">
            <v>1278.4912493485408</v>
          </cell>
          <cell r="AH213">
            <v>412.28770791375325</v>
          </cell>
          <cell r="AI213">
            <v>575.78383538391915</v>
          </cell>
          <cell r="AJ213">
            <v>124.97289252651456</v>
          </cell>
          <cell r="AK213">
            <v>383.48616455117605</v>
          </cell>
          <cell r="AP213">
            <v>-31.100615840510159</v>
          </cell>
          <cell r="AQ213">
            <v>74.051484136716454</v>
          </cell>
          <cell r="AR213">
            <v>-388.28076082847303</v>
          </cell>
          <cell r="AS213">
            <v>76.884328935404085</v>
          </cell>
          <cell r="AT213">
            <v>-49.363417541712352</v>
          </cell>
          <cell r="AU213">
            <v>-81.578717190142811</v>
          </cell>
          <cell r="AV213">
            <v>-34.081082603199889</v>
          </cell>
          <cell r="AY213">
            <v>846.91361491698945</v>
          </cell>
          <cell r="AZ213">
            <v>1529.8582198376919</v>
          </cell>
          <cell r="BA213">
            <v>2019.030256686849</v>
          </cell>
          <cell r="BB213">
            <v>2545.450674529056</v>
          </cell>
          <cell r="BC213">
            <v>2588.8448498654279</v>
          </cell>
          <cell r="BD213">
            <v>2938.2499318134041</v>
          </cell>
          <cell r="BE213">
            <v>2867.0578102691097</v>
          </cell>
          <cell r="BH213">
            <v>1958.1032157369573</v>
          </cell>
          <cell r="BI213">
            <v>1875.1881123699591</v>
          </cell>
          <cell r="BJ213">
            <v>2287.475820283712</v>
          </cell>
          <cell r="BK213">
            <v>2863.2596556676313</v>
          </cell>
          <cell r="BL213">
            <v>2988.2325481941457</v>
          </cell>
          <cell r="BM213">
            <v>3371.7187127453217</v>
          </cell>
          <cell r="BN213">
            <v>3371.7187127453217</v>
          </cell>
          <cell r="BQ213">
            <v>-1111.1896008199676</v>
          </cell>
          <cell r="BR213">
            <v>-345.32989253226719</v>
          </cell>
          <cell r="BS213">
            <v>-268.44556359686328</v>
          </cell>
          <cell r="BT213">
            <v>-317.80898113857529</v>
          </cell>
          <cell r="BU213">
            <v>-399.38769832871822</v>
          </cell>
          <cell r="BV213">
            <v>-433.46878093191754</v>
          </cell>
          <cell r="BW213">
            <v>-504.66090247621196</v>
          </cell>
          <cell r="BZ213">
            <v>2.3187831553044198</v>
          </cell>
          <cell r="CA213">
            <v>2.6765077471696195</v>
          </cell>
        </row>
        <row r="215">
          <cell r="Q215">
            <v>2.9894620952923319</v>
          </cell>
          <cell r="R215">
            <v>-164.77816799706926</v>
          </cell>
          <cell r="S215">
            <v>-295.41200307049195</v>
          </cell>
          <cell r="T215">
            <v>1.1693489214799122</v>
          </cell>
          <cell r="U215">
            <v>-10.156778040254203</v>
          </cell>
          <cell r="V215">
            <v>2.7434353768728386</v>
          </cell>
          <cell r="W215">
            <v>-93.031746413190135</v>
          </cell>
          <cell r="X215">
            <v>43.998957597113261</v>
          </cell>
          <cell r="Y215">
            <v>24.711978947638865</v>
          </cell>
          <cell r="Z215">
            <v>189.83435812515449</v>
          </cell>
          <cell r="AA215">
            <v>759.39219859510604</v>
          </cell>
          <cell r="AB215">
            <v>0.59382894509799877</v>
          </cell>
          <cell r="AC215" t="e">
            <v>#VALUE!</v>
          </cell>
          <cell r="AD215">
            <v>0.90598130732779336</v>
          </cell>
          <cell r="AE215">
            <v>34.883341659996759</v>
          </cell>
          <cell r="AF215">
            <v>828.78595952418698</v>
          </cell>
          <cell r="AG215">
            <v>36.778636096465263</v>
          </cell>
          <cell r="AH215">
            <v>-103.89689032556608</v>
          </cell>
          <cell r="AI215">
            <v>-242.52994766108284</v>
          </cell>
          <cell r="AJ215">
            <v>52.087356112903294</v>
          </cell>
          <cell r="AK215">
            <v>40.920096609244311</v>
          </cell>
          <cell r="AP215">
            <v>-20.444387593865255</v>
          </cell>
          <cell r="AQ215">
            <v>214.09843946224112</v>
          </cell>
          <cell r="AR215">
            <v>-33.789174001172931</v>
          </cell>
          <cell r="AS215">
            <v>-60.881277671503184</v>
          </cell>
          <cell r="AT215">
            <v>-52.882055409409105</v>
          </cell>
          <cell r="AU215">
            <v>-50.918007191423385</v>
          </cell>
          <cell r="AV215">
            <v>-51.076874649498514</v>
          </cell>
          <cell r="AY215">
            <v>1057.3233530525597</v>
          </cell>
          <cell r="AZ215">
            <v>1060.3128151478522</v>
          </cell>
          <cell r="BA215">
            <v>895.53464715078269</v>
          </cell>
          <cell r="BB215">
            <v>600.12264408029068</v>
          </cell>
          <cell r="BC215">
            <v>601.29199300177049</v>
          </cell>
          <cell r="BD215">
            <v>591.13521496151668</v>
          </cell>
          <cell r="BE215">
            <v>593.87865033838955</v>
          </cell>
          <cell r="BH215">
            <v>863.66930118418372</v>
          </cell>
          <cell r="BI215">
            <v>900.44793728064883</v>
          </cell>
          <cell r="BJ215">
            <v>796.55104695508282</v>
          </cell>
          <cell r="BK215">
            <v>554.0210992939999</v>
          </cell>
          <cell r="BL215">
            <v>606.10845540690343</v>
          </cell>
          <cell r="BM215">
            <v>647.02855201614761</v>
          </cell>
          <cell r="BN215">
            <v>647.02855201614761</v>
          </cell>
          <cell r="BQ215">
            <v>193.65405186837592</v>
          </cell>
          <cell r="BR215">
            <v>159.86487786720298</v>
          </cell>
          <cell r="BS215">
            <v>98.983600195699808</v>
          </cell>
          <cell r="BT215">
            <v>46.101544786290731</v>
          </cell>
          <cell r="BU215">
            <v>-4.8164624051326967</v>
          </cell>
          <cell r="BV215">
            <v>-55.893337054630933</v>
          </cell>
          <cell r="BW215">
            <v>-53.149901677758066</v>
          </cell>
          <cell r="BZ215">
            <v>0.53856674526648618</v>
          </cell>
          <cell r="CA215">
            <v>0.54288076659293216</v>
          </cell>
        </row>
        <row r="216">
          <cell r="Q216">
            <v>50.937557258403459</v>
          </cell>
          <cell r="R216">
            <v>37.39597355783981</v>
          </cell>
          <cell r="S216">
            <v>28.940566820708035</v>
          </cell>
          <cell r="T216">
            <v>30.712036930479918</v>
          </cell>
          <cell r="U216">
            <v>35.931942268301334</v>
          </cell>
          <cell r="V216">
            <v>84.686021780539505</v>
          </cell>
          <cell r="W216">
            <v>19.657021299809866</v>
          </cell>
          <cell r="X216">
            <v>156.90923406822435</v>
          </cell>
          <cell r="Y216">
            <v>37.102043533638863</v>
          </cell>
          <cell r="Z216">
            <v>219.22892079860355</v>
          </cell>
          <cell r="AA216">
            <v>1857.9286864009418</v>
          </cell>
          <cell r="AB216">
            <v>1.3273924406620223</v>
          </cell>
          <cell r="AC216">
            <v>0.31215236222979464</v>
          </cell>
          <cell r="AD216">
            <v>1.6395448028918169</v>
          </cell>
          <cell r="AE216">
            <v>60.376594117647059</v>
          </cell>
          <cell r="AF216">
            <v>907.19443251295115</v>
          </cell>
          <cell r="AG216">
            <v>88.734204559688919</v>
          </cell>
          <cell r="AH216">
            <v>42.168021793740976</v>
          </cell>
          <cell r="AI216">
            <v>57.148968347815327</v>
          </cell>
          <cell r="AJ216">
            <v>74.831563446766765</v>
          </cell>
          <cell r="AK216">
            <v>92.394756404912712</v>
          </cell>
          <cell r="AP216">
            <v>-21.052551138182217</v>
          </cell>
          <cell r="AQ216">
            <v>209.90889259197706</v>
          </cell>
          <cell r="AR216">
            <v>-37.796647301285461</v>
          </cell>
          <cell r="AS216">
            <v>-4.7720482359011669</v>
          </cell>
          <cell r="AT216">
            <v>-28.208401527107291</v>
          </cell>
          <cell r="AU216">
            <v>-44.119526516286847</v>
          </cell>
          <cell r="AV216">
            <v>-56.462814136611378</v>
          </cell>
          <cell r="AY216">
            <v>1156.427368084393</v>
          </cell>
          <cell r="AZ216">
            <v>1207.3649253427966</v>
          </cell>
          <cell r="BA216">
            <v>1244.7608989006362</v>
          </cell>
          <cell r="BB216">
            <v>1273.7014657213442</v>
          </cell>
          <cell r="BC216">
            <v>1304.413502651824</v>
          </cell>
          <cell r="BD216">
            <v>1340.3454449201256</v>
          </cell>
          <cell r="BE216">
            <v>1425.0314667006651</v>
          </cell>
          <cell r="BH216">
            <v>967.57102663059823</v>
          </cell>
          <cell r="BI216">
            <v>1056.305231190287</v>
          </cell>
          <cell r="BJ216">
            <v>1098.473252984028</v>
          </cell>
          <cell r="BK216">
            <v>1155.6222213318433</v>
          </cell>
          <cell r="BL216">
            <v>1230.4537847786103</v>
          </cell>
          <cell r="BM216">
            <v>1322.8485411835227</v>
          </cell>
          <cell r="BN216">
            <v>1322.8485411835227</v>
          </cell>
          <cell r="BQ216">
            <v>188.85634145379476</v>
          </cell>
          <cell r="BR216">
            <v>151.05969415250931</v>
          </cell>
          <cell r="BS216">
            <v>146.28764591660814</v>
          </cell>
          <cell r="BT216">
            <v>118.07924438950084</v>
          </cell>
          <cell r="BU216">
            <v>73.959717873214018</v>
          </cell>
          <cell r="BV216">
            <v>17.496903736602917</v>
          </cell>
          <cell r="BW216">
            <v>102.18292551714239</v>
          </cell>
          <cell r="BZ216">
            <v>1.1683404116155947</v>
          </cell>
          <cell r="CA216">
            <v>1.1020959829529851</v>
          </cell>
        </row>
        <row r="217">
          <cell r="Q217">
            <v>47.948095163111127</v>
          </cell>
          <cell r="R217">
            <v>202.17414155490908</v>
          </cell>
          <cell r="S217">
            <v>324.35256989120001</v>
          </cell>
          <cell r="T217">
            <v>29.542688009000006</v>
          </cell>
          <cell r="U217">
            <v>46.088720308555537</v>
          </cell>
          <cell r="V217">
            <v>81.942586403666667</v>
          </cell>
          <cell r="W217">
            <v>112.688767713</v>
          </cell>
          <cell r="X217">
            <v>112.91027647111109</v>
          </cell>
          <cell r="Y217">
            <v>12.390064585999998</v>
          </cell>
          <cell r="Z217">
            <v>29.394562673449055</v>
          </cell>
          <cell r="AA217">
            <v>1098.5364878058358</v>
          </cell>
          <cell r="AB217">
            <v>0.73356349556402356</v>
          </cell>
          <cell r="AC217" t="str">
            <v xml:space="preserve"> </v>
          </cell>
          <cell r="AD217">
            <v>0.73356349556402356</v>
          </cell>
          <cell r="AE217">
            <v>25.493252457650296</v>
          </cell>
          <cell r="AF217">
            <v>78.408472988764188</v>
          </cell>
          <cell r="AG217">
            <v>51.955568463223656</v>
          </cell>
          <cell r="AH217">
            <v>146.06491211930705</v>
          </cell>
          <cell r="AI217">
            <v>299.67891600889817</v>
          </cell>
          <cell r="AJ217">
            <v>22.744207333863471</v>
          </cell>
          <cell r="AK217">
            <v>51.474659795668401</v>
          </cell>
          <cell r="AP217">
            <v>-0.60816354431695885</v>
          </cell>
          <cell r="AQ217">
            <v>-4.1895468702641807</v>
          </cell>
          <cell r="AR217">
            <v>-4.0074733001125296</v>
          </cell>
          <cell r="AS217">
            <v>56.109229435602032</v>
          </cell>
          <cell r="AT217">
            <v>24.673653882301835</v>
          </cell>
          <cell r="AU217">
            <v>6.7984806751365348</v>
          </cell>
          <cell r="AV217">
            <v>-5.3859394871128643</v>
          </cell>
          <cell r="AY217">
            <v>99.104015031833342</v>
          </cell>
          <cell r="AZ217">
            <v>147.05211019494448</v>
          </cell>
          <cell r="BA217">
            <v>349.22625174985353</v>
          </cell>
          <cell r="BB217">
            <v>673.57882164105354</v>
          </cell>
          <cell r="BC217">
            <v>703.12150965005355</v>
          </cell>
          <cell r="BD217">
            <v>749.21022995860903</v>
          </cell>
          <cell r="BE217">
            <v>831.15281636227564</v>
          </cell>
          <cell r="BH217">
            <v>103.90172544641449</v>
          </cell>
          <cell r="BI217">
            <v>155.85729390963814</v>
          </cell>
          <cell r="BJ217">
            <v>301.9222060289452</v>
          </cell>
          <cell r="BK217">
            <v>601.60112203784342</v>
          </cell>
          <cell r="BL217">
            <v>624.34532937170684</v>
          </cell>
          <cell r="BM217">
            <v>675.8199891673753</v>
          </cell>
          <cell r="BN217">
            <v>675.8199891673753</v>
          </cell>
          <cell r="BQ217">
            <v>-4.7977104145811467</v>
          </cell>
          <cell r="BR217">
            <v>-8.8051837146936691</v>
          </cell>
          <cell r="BS217">
            <v>47.304045720908334</v>
          </cell>
          <cell r="BT217">
            <v>71.977699603210112</v>
          </cell>
          <cell r="BU217">
            <v>78.776180278346715</v>
          </cell>
          <cell r="BV217">
            <v>73.390240791233737</v>
          </cell>
          <cell r="BW217">
            <v>155.33282719490035</v>
          </cell>
          <cell r="BZ217">
            <v>0.6297736663491087</v>
          </cell>
          <cell r="CA217">
            <v>0.55921521636005278</v>
          </cell>
        </row>
        <row r="219">
          <cell r="Q219">
            <v>206.27681502049001</v>
          </cell>
          <cell r="R219">
            <v>639.88448619985002</v>
          </cell>
          <cell r="S219">
            <v>652.53199717977998</v>
          </cell>
          <cell r="T219">
            <v>248.23939259432001</v>
          </cell>
          <cell r="U219">
            <v>304.01528822100011</v>
          </cell>
          <cell r="V219">
            <v>420.99438568722007</v>
          </cell>
          <cell r="W219">
            <v>46.367790962989829</v>
          </cell>
          <cell r="X219">
            <v>583.99450135899986</v>
          </cell>
          <cell r="Y219">
            <v>70.188505643999989</v>
          </cell>
          <cell r="Z219">
            <v>-202.6288738400001</v>
          </cell>
          <cell r="AA219">
            <v>4055.4105103676493</v>
          </cell>
          <cell r="AB219" t="e">
            <v>#REF!</v>
          </cell>
          <cell r="AC219" t="e">
            <v>#REF!</v>
          </cell>
          <cell r="AD219" t="e">
            <v>#REF!</v>
          </cell>
          <cell r="AE219">
            <v>257.41269150581837</v>
          </cell>
          <cell r="AF219">
            <v>166.61080914380179</v>
          </cell>
          <cell r="AG219">
            <v>202.07436370859196</v>
          </cell>
          <cell r="AH219">
            <v>577.5588673884979</v>
          </cell>
          <cell r="AI219">
            <v>367.08218172257608</v>
          </cell>
          <cell r="AJ219">
            <v>346.06187568583243</v>
          </cell>
          <cell r="AK219">
            <v>117.1763798686485</v>
          </cell>
          <cell r="AP219">
            <v>602.54650179418172</v>
          </cell>
          <cell r="AQ219">
            <v>58.97621889519823</v>
          </cell>
          <cell r="AR219">
            <v>4.2024513118980451</v>
          </cell>
          <cell r="AS219">
            <v>62.325618811352115</v>
          </cell>
          <cell r="AT219">
            <v>285.4498154572039</v>
          </cell>
          <cell r="AU219">
            <v>-97.822483091512424</v>
          </cell>
          <cell r="AV219">
            <v>186.83890835235161</v>
          </cell>
          <cell r="AY219">
            <v>1085.5462213389999</v>
          </cell>
          <cell r="AZ219">
            <v>1291.8230363594898</v>
          </cell>
          <cell r="BA219">
            <v>1931.7075225593398</v>
          </cell>
          <cell r="BB219">
            <v>2584.2395197391197</v>
          </cell>
          <cell r="BC219">
            <v>2832.4789123334403</v>
          </cell>
          <cell r="BD219">
            <v>3136.4942005544403</v>
          </cell>
          <cell r="BE219">
            <v>3557.4885862416604</v>
          </cell>
          <cell r="BH219">
            <v>424.02350064962013</v>
          </cell>
          <cell r="BI219">
            <v>626.09786435821229</v>
          </cell>
          <cell r="BJ219">
            <v>1203.6567317467102</v>
          </cell>
          <cell r="BK219">
            <v>1570.7389134692862</v>
          </cell>
          <cell r="BL219">
            <v>1916.8007891551183</v>
          </cell>
          <cell r="BM219">
            <v>2033.9771690237667</v>
          </cell>
          <cell r="BN219">
            <v>2033.9771690237667</v>
          </cell>
          <cell r="BQ219">
            <v>661.52272068937975</v>
          </cell>
          <cell r="BR219">
            <v>665.72517200127766</v>
          </cell>
          <cell r="BS219">
            <v>728.05079081262954</v>
          </cell>
          <cell r="BT219">
            <v>1013.5006062698337</v>
          </cell>
          <cell r="BU219">
            <v>915.67812317832113</v>
          </cell>
          <cell r="BV219">
            <v>1102.5170315306736</v>
          </cell>
          <cell r="BW219">
            <v>1523.5114172178937</v>
          </cell>
          <cell r="BZ219">
            <v>2.5370019335130012</v>
          </cell>
          <cell r="CA219">
            <v>1.7168450176526209</v>
          </cell>
        </row>
        <row r="220">
          <cell r="Q220">
            <v>462.70712472049001</v>
          </cell>
          <cell r="R220">
            <v>1088.91101183302</v>
          </cell>
          <cell r="S220">
            <v>927.42099089452995</v>
          </cell>
          <cell r="T220">
            <v>395.50859826532002</v>
          </cell>
          <cell r="U220">
            <v>828.39575822100005</v>
          </cell>
          <cell r="V220">
            <v>692.66227908200005</v>
          </cell>
          <cell r="W220">
            <v>559.36255331399991</v>
          </cell>
          <cell r="X220">
            <v>641.7194013589999</v>
          </cell>
          <cell r="Y220">
            <v>155.74210564399999</v>
          </cell>
          <cell r="Z220">
            <v>149.57612615999989</v>
          </cell>
          <cell r="AA220">
            <v>7196.4493439323596</v>
          </cell>
          <cell r="AB220" t="e">
            <v>#REF!</v>
          </cell>
          <cell r="AC220" t="e">
            <v>#REF!</v>
          </cell>
          <cell r="AD220" t="e">
            <v>#REF!</v>
          </cell>
          <cell r="AE220">
            <v>396.71800000000002</v>
          </cell>
          <cell r="AF220">
            <v>230.15110914380179</v>
          </cell>
          <cell r="AG220">
            <v>437.34327619978995</v>
          </cell>
          <cell r="AH220">
            <v>997.21158021495796</v>
          </cell>
          <cell r="AI220">
            <v>670.7728257158501</v>
          </cell>
          <cell r="AJ220">
            <v>511.91857889883244</v>
          </cell>
          <cell r="AK220">
            <v>714.08966999580252</v>
          </cell>
          <cell r="AP220">
            <v>617.52199999999993</v>
          </cell>
          <cell r="AQ220">
            <v>50.052285295198232</v>
          </cell>
          <cell r="AR220">
            <v>25.36384852070006</v>
          </cell>
          <cell r="AS220">
            <v>91.699431618062022</v>
          </cell>
          <cell r="AT220">
            <v>256.64816517867985</v>
          </cell>
          <cell r="AU220">
            <v>-116.40998063351242</v>
          </cell>
          <cell r="AV220">
            <v>114.30608822519753</v>
          </cell>
          <cell r="AY220">
            <v>1294.4433944389998</v>
          </cell>
          <cell r="AZ220">
            <v>1757.1505191594899</v>
          </cell>
          <cell r="BA220">
            <v>2846.0615309925097</v>
          </cell>
          <cell r="BB220">
            <v>3773.4825218870396</v>
          </cell>
          <cell r="BC220">
            <v>4168.9911201523601</v>
          </cell>
          <cell r="BD220">
            <v>4997.3868783733597</v>
          </cell>
          <cell r="BE220">
            <v>5690.0491574553598</v>
          </cell>
          <cell r="BH220">
            <v>626.86910914380178</v>
          </cell>
          <cell r="BI220">
            <v>1064.2123853435919</v>
          </cell>
          <cell r="BJ220">
            <v>2061.4239655585498</v>
          </cell>
          <cell r="BK220">
            <v>2732.1967912743999</v>
          </cell>
          <cell r="BL220">
            <v>3244.1153701732319</v>
          </cell>
          <cell r="BM220">
            <v>3958.2050401690349</v>
          </cell>
          <cell r="BN220">
            <v>3958.2050401690349</v>
          </cell>
          <cell r="BQ220">
            <v>667.57428529519814</v>
          </cell>
          <cell r="BR220">
            <v>692.93813381589803</v>
          </cell>
          <cell r="BS220">
            <v>784.63756543395994</v>
          </cell>
          <cell r="BT220">
            <v>1041.28573061264</v>
          </cell>
          <cell r="BU220">
            <v>924.87574997912748</v>
          </cell>
          <cell r="BV220">
            <v>1039.1818382043248</v>
          </cell>
          <cell r="BW220">
            <v>1731.8441172863249</v>
          </cell>
          <cell r="BZ220">
            <v>3.7340925952072799</v>
          </cell>
          <cell r="CA220">
            <v>2.9056975255248991</v>
          </cell>
        </row>
        <row r="221">
          <cell r="Q221">
            <v>256.43030970000001</v>
          </cell>
          <cell r="R221">
            <v>449.02652563316997</v>
          </cell>
          <cell r="S221">
            <v>274.88899371474997</v>
          </cell>
          <cell r="T221">
            <v>147.26920567100001</v>
          </cell>
          <cell r="U221">
            <v>524.38046999999995</v>
          </cell>
          <cell r="V221">
            <v>271.66789339477998</v>
          </cell>
          <cell r="W221">
            <v>512.99476235101008</v>
          </cell>
          <cell r="X221">
            <v>57.724899999999998</v>
          </cell>
          <cell r="Y221">
            <v>85.553600000000003</v>
          </cell>
          <cell r="Z221">
            <v>352.20499999999998</v>
          </cell>
          <cell r="AA221">
            <v>3141.0388335647103</v>
          </cell>
          <cell r="AB221">
            <v>3.150803278221824</v>
          </cell>
          <cell r="AC221">
            <v>4.460308481439193E-2</v>
          </cell>
          <cell r="AD221">
            <v>3.1954063630362164</v>
          </cell>
          <cell r="AE221">
            <v>139.30530849418165</v>
          </cell>
          <cell r="AF221">
            <v>63.540300000000002</v>
          </cell>
          <cell r="AG221">
            <v>235.26891249119799</v>
          </cell>
          <cell r="AH221">
            <v>419.65271282646</v>
          </cell>
          <cell r="AI221">
            <v>303.69064399327402</v>
          </cell>
          <cell r="AJ221">
            <v>165.856703213</v>
          </cell>
          <cell r="AK221">
            <v>596.91329012715403</v>
          </cell>
          <cell r="AP221">
            <v>14.975498205818354</v>
          </cell>
          <cell r="AQ221">
            <v>-8.9239336000000051</v>
          </cell>
          <cell r="AR221">
            <v>21.161397208802015</v>
          </cell>
          <cell r="AS221">
            <v>29.373812806709964</v>
          </cell>
          <cell r="AT221">
            <v>-28.80165027852405</v>
          </cell>
          <cell r="AU221">
            <v>-18.587497541999994</v>
          </cell>
          <cell r="AV221">
            <v>-72.532820127154082</v>
          </cell>
          <cell r="AY221">
            <v>208.8971731</v>
          </cell>
          <cell r="AZ221">
            <v>465.32748279999998</v>
          </cell>
          <cell r="BA221">
            <v>914.35400843316995</v>
          </cell>
          <cell r="BB221">
            <v>1189.2430021479199</v>
          </cell>
          <cell r="BC221">
            <v>1336.5122078189199</v>
          </cell>
          <cell r="BD221">
            <v>1860.8926778189198</v>
          </cell>
          <cell r="BE221">
            <v>2132.5605712136999</v>
          </cell>
          <cell r="BH221">
            <v>202.84560849418165</v>
          </cell>
          <cell r="BI221">
            <v>438.11452098537961</v>
          </cell>
          <cell r="BJ221">
            <v>857.76723381183956</v>
          </cell>
          <cell r="BK221">
            <v>1161.4578778051136</v>
          </cell>
          <cell r="BL221">
            <v>1327.3145810181136</v>
          </cell>
          <cell r="BM221">
            <v>1924.2278711452677</v>
          </cell>
          <cell r="BN221">
            <v>1924.2278711452677</v>
          </cell>
          <cell r="BQ221">
            <v>6.0515646058183563</v>
          </cell>
          <cell r="BR221">
            <v>27.212961814620371</v>
          </cell>
          <cell r="BS221">
            <v>56.586774621330392</v>
          </cell>
          <cell r="BT221">
            <v>27.785124342806284</v>
          </cell>
          <cell r="BU221">
            <v>9.1976268008063471</v>
          </cell>
          <cell r="BV221">
            <v>-63.335193326347962</v>
          </cell>
          <cell r="BW221">
            <v>208.33270006843213</v>
          </cell>
          <cell r="BZ221">
            <v>1.1970906616942789</v>
          </cell>
          <cell r="CA221">
            <v>1.188852507872278</v>
          </cell>
        </row>
        <row r="223">
          <cell r="Q223">
            <v>1.5</v>
          </cell>
          <cell r="R223">
            <v>1.7</v>
          </cell>
          <cell r="S223">
            <v>0</v>
          </cell>
          <cell r="T223">
            <v>531.70000000000005</v>
          </cell>
          <cell r="U223">
            <v>6.7278700999999996E-2</v>
          </cell>
          <cell r="V223">
            <v>0</v>
          </cell>
          <cell r="W223">
            <v>0</v>
          </cell>
          <cell r="X223">
            <v>0</v>
          </cell>
          <cell r="Y223">
            <v>0</v>
          </cell>
          <cell r="Z223">
            <v>0</v>
          </cell>
          <cell r="AA223">
            <v>699.42638120100003</v>
          </cell>
          <cell r="AB223">
            <v>0.44292034051667567</v>
          </cell>
          <cell r="AC223" t="str">
            <v xml:space="preserve"> </v>
          </cell>
          <cell r="AD223">
            <v>0.44292034051667567</v>
          </cell>
          <cell r="AE223">
            <v>0</v>
          </cell>
          <cell r="AF223">
            <v>161.71041390315327</v>
          </cell>
          <cell r="AG223">
            <v>0</v>
          </cell>
          <cell r="AH223">
            <v>0</v>
          </cell>
          <cell r="AI223">
            <v>0</v>
          </cell>
          <cell r="AJ223">
            <v>0</v>
          </cell>
          <cell r="AK223">
            <v>535</v>
          </cell>
          <cell r="AP223">
            <v>0</v>
          </cell>
          <cell r="AQ223">
            <v>2.7486885968467334</v>
          </cell>
          <cell r="AR223">
            <v>1.5</v>
          </cell>
          <cell r="AS223">
            <v>1.7</v>
          </cell>
          <cell r="AT223">
            <v>0</v>
          </cell>
          <cell r="AU223">
            <v>531.70000000000005</v>
          </cell>
          <cell r="AV223">
            <v>-534.93272129900004</v>
          </cell>
          <cell r="AY223">
            <v>164.4591025</v>
          </cell>
          <cell r="AZ223">
            <v>165.9591025</v>
          </cell>
          <cell r="BA223">
            <v>167.65910250000002</v>
          </cell>
          <cell r="BB223">
            <v>167.65910250000002</v>
          </cell>
          <cell r="BC223">
            <v>699.35910250000006</v>
          </cell>
          <cell r="BD223">
            <v>699.42638120100003</v>
          </cell>
          <cell r="BE223">
            <v>699.42638120100003</v>
          </cell>
          <cell r="BH223">
            <v>161.71041390315327</v>
          </cell>
          <cell r="BI223">
            <v>161.71041390315327</v>
          </cell>
          <cell r="BJ223">
            <v>161.71041390315327</v>
          </cell>
          <cell r="BK223">
            <v>161.71041390315327</v>
          </cell>
          <cell r="BL223">
            <v>161.71041390315327</v>
          </cell>
          <cell r="BM223">
            <v>696.71041390315327</v>
          </cell>
          <cell r="BN223">
            <v>696.71041390315327</v>
          </cell>
          <cell r="BQ223">
            <v>2.7486885968467392</v>
          </cell>
          <cell r="BR223">
            <v>4.2486885968467387</v>
          </cell>
          <cell r="BS223">
            <v>5.9486885968467389</v>
          </cell>
          <cell r="BT223">
            <v>5.9486885968467389</v>
          </cell>
          <cell r="BU223">
            <v>537.6486885968468</v>
          </cell>
          <cell r="BV223">
            <v>2.7159672978467597</v>
          </cell>
          <cell r="BW223">
            <v>2.7159672978467597</v>
          </cell>
          <cell r="BZ223">
            <v>0.62640374392081233</v>
          </cell>
          <cell r="CA223">
            <v>0.14484119580029256</v>
          </cell>
        </row>
        <row r="225">
          <cell r="Q225">
            <v>565.83517064273622</v>
          </cell>
          <cell r="R225">
            <v>42.685130151915928</v>
          </cell>
          <cell r="S225">
            <v>121.74199531563303</v>
          </cell>
          <cell r="T225">
            <v>-716.07373198375967</v>
          </cell>
          <cell r="U225">
            <v>52.654882650232103</v>
          </cell>
          <cell r="V225">
            <v>-437.69818666688025</v>
          </cell>
          <cell r="W225">
            <v>746.83107923199123</v>
          </cell>
          <cell r="X225">
            <v>-565.43032128721893</v>
          </cell>
          <cell r="Y225">
            <v>459.90283069623837</v>
          </cell>
          <cell r="Z225">
            <v>1576.7389019964503</v>
          </cell>
          <cell r="AA225">
            <v>386.77268877276822</v>
          </cell>
          <cell r="AB225">
            <v>0.45947304115191756</v>
          </cell>
          <cell r="AC225" t="e">
            <v>#VALUE!</v>
          </cell>
          <cell r="AD225">
            <v>0.36190379312043519</v>
          </cell>
          <cell r="AE225">
            <v>508.70000000000005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0</v>
          </cell>
          <cell r="AK225">
            <v>0</v>
          </cell>
          <cell r="AP225">
            <v>-728.72774775733319</v>
          </cell>
          <cell r="AQ225">
            <v>-1240.387314217237</v>
          </cell>
          <cell r="AR225">
            <v>565.83517064273622</v>
          </cell>
          <cell r="AS225">
            <v>42.685130151915928</v>
          </cell>
          <cell r="AT225">
            <v>121.74199531563303</v>
          </cell>
          <cell r="AU225">
            <v>-716.07373198375967</v>
          </cell>
          <cell r="AV225">
            <v>52.654882650232103</v>
          </cell>
          <cell r="AY225">
            <v>-1460.4150619745701</v>
          </cell>
          <cell r="AZ225">
            <v>-894.57989133183389</v>
          </cell>
          <cell r="BA225">
            <v>-851.89476117991796</v>
          </cell>
          <cell r="BB225">
            <v>-730.1527658642849</v>
          </cell>
          <cell r="BC225">
            <v>-1446.2264978480446</v>
          </cell>
          <cell r="BD225">
            <v>-1393.5716151978124</v>
          </cell>
          <cell r="BE225">
            <v>-1831.2698018646927</v>
          </cell>
          <cell r="BH225">
            <v>508.70000000000005</v>
          </cell>
          <cell r="BI225">
            <v>508.70000000000005</v>
          </cell>
          <cell r="BJ225">
            <v>508.70000000000005</v>
          </cell>
          <cell r="BK225">
            <v>508.70000000000005</v>
          </cell>
          <cell r="BL225">
            <v>508.70000000000005</v>
          </cell>
          <cell r="BM225">
            <v>508.70000000000005</v>
          </cell>
          <cell r="BN225">
            <v>508.70000000000005</v>
          </cell>
          <cell r="BQ225">
            <v>-1969.1150619745699</v>
          </cell>
          <cell r="BR225">
            <v>-1403.2798913318338</v>
          </cell>
          <cell r="BS225">
            <v>-1360.5947611799179</v>
          </cell>
          <cell r="BT225">
            <v>-1238.8527658642849</v>
          </cell>
          <cell r="BU225">
            <v>-1954.9264978480446</v>
          </cell>
          <cell r="BV225">
            <v>-1902.2716151978125</v>
          </cell>
          <cell r="BW225">
            <v>-2339.9698018646927</v>
          </cell>
          <cell r="BZ225">
            <v>-1.2953598367006307</v>
          </cell>
          <cell r="CA225">
            <v>0.45563371291434246</v>
          </cell>
        </row>
        <row r="226">
          <cell r="Q226">
            <v>-30.112321813264227</v>
          </cell>
          <cell r="R226">
            <v>293.96046498791429</v>
          </cell>
          <cell r="S226">
            <v>131.99697951248331</v>
          </cell>
          <cell r="T226">
            <v>-429.1030702787582</v>
          </cell>
          <cell r="U226">
            <v>53.862612822234006</v>
          </cell>
          <cell r="V226">
            <v>222.47641698612006</v>
          </cell>
          <cell r="W226">
            <v>264.01452723499602</v>
          </cell>
          <cell r="X226">
            <v>46.525055275661792</v>
          </cell>
          <cell r="Y226">
            <v>54.253219819235881</v>
          </cell>
          <cell r="Z226">
            <v>578.56029855644999</v>
          </cell>
          <cell r="AA226">
            <v>603.55169489150296</v>
          </cell>
          <cell r="AB226">
            <v>0.3713819486434935</v>
          </cell>
          <cell r="AC226" t="str">
            <v xml:space="preserve"> </v>
          </cell>
          <cell r="AD226">
            <v>0.3713819486434935</v>
          </cell>
          <cell r="AE226">
            <v>538.70000000000005</v>
          </cell>
          <cell r="AF226">
            <v>0</v>
          </cell>
          <cell r="AG226">
            <v>0</v>
          </cell>
          <cell r="AH226">
            <v>0</v>
          </cell>
          <cell r="AI226">
            <v>0</v>
          </cell>
          <cell r="AJ226">
            <v>0</v>
          </cell>
          <cell r="AK226">
            <v>0</v>
          </cell>
          <cell r="AP226">
            <v>-305.24850433333336</v>
          </cell>
          <cell r="AQ226">
            <v>-816.33398387823672</v>
          </cell>
          <cell r="AR226">
            <v>-30.112321813264227</v>
          </cell>
          <cell r="AS226">
            <v>293.96046498791429</v>
          </cell>
          <cell r="AT226">
            <v>131.99697951248331</v>
          </cell>
          <cell r="AU226">
            <v>-429.1030702787582</v>
          </cell>
          <cell r="AV226">
            <v>53.862612822234006</v>
          </cell>
          <cell r="AY226">
            <v>-582.88248821157003</v>
          </cell>
          <cell r="AZ226">
            <v>-612.99481002483424</v>
          </cell>
          <cell r="BA226">
            <v>-319.03434503691994</v>
          </cell>
          <cell r="BB226">
            <v>-187.03736552443661</v>
          </cell>
          <cell r="BC226">
            <v>-616.1404358031948</v>
          </cell>
          <cell r="BD226">
            <v>-562.27782298096076</v>
          </cell>
          <cell r="BE226">
            <v>-339.80140599484071</v>
          </cell>
          <cell r="BH226">
            <v>538.70000000000005</v>
          </cell>
          <cell r="BI226">
            <v>538.70000000000005</v>
          </cell>
          <cell r="BJ226">
            <v>538.70000000000005</v>
          </cell>
          <cell r="BK226">
            <v>538.70000000000005</v>
          </cell>
          <cell r="BL226">
            <v>538.70000000000005</v>
          </cell>
          <cell r="BM226">
            <v>538.70000000000005</v>
          </cell>
          <cell r="BN226">
            <v>538.70000000000005</v>
          </cell>
          <cell r="BQ226">
            <v>-1121.5824882115699</v>
          </cell>
          <cell r="BR226">
            <v>-1151.6948100248342</v>
          </cell>
          <cell r="BS226">
            <v>-857.73434503691999</v>
          </cell>
          <cell r="BT226">
            <v>-725.73736552443665</v>
          </cell>
          <cell r="BU226">
            <v>-1154.8404358031949</v>
          </cell>
          <cell r="BV226">
            <v>-1100.9778229809608</v>
          </cell>
          <cell r="BW226">
            <v>-878.50140599484075</v>
          </cell>
          <cell r="BZ226">
            <v>-0.55186623637049481</v>
          </cell>
          <cell r="CA226">
            <v>0.48250418939838075</v>
          </cell>
        </row>
        <row r="227">
          <cell r="Q227">
            <v>595.94749245600042</v>
          </cell>
          <cell r="R227">
            <v>-251.27533483599836</v>
          </cell>
          <cell r="S227">
            <v>-10.254984196850273</v>
          </cell>
          <cell r="T227">
            <v>-286.97066170500148</v>
          </cell>
          <cell r="U227">
            <v>-1.2077301720019022</v>
          </cell>
          <cell r="V227">
            <v>-660.1746036530003</v>
          </cell>
          <cell r="W227">
            <v>482.81655199699526</v>
          </cell>
          <cell r="X227">
            <v>-611.9553765628807</v>
          </cell>
          <cell r="Y227">
            <v>405.64961087700249</v>
          </cell>
          <cell r="Z227">
            <v>998.17860344000019</v>
          </cell>
          <cell r="AA227">
            <v>-216.77900611873474</v>
          </cell>
          <cell r="AB227">
            <v>8.8091092508424063E-2</v>
          </cell>
          <cell r="AC227">
            <v>-9.7569248031482342E-2</v>
          </cell>
          <cell r="AD227">
            <v>-9.4781555230582879E-3</v>
          </cell>
          <cell r="AE227">
            <v>-30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0</v>
          </cell>
          <cell r="AK227">
            <v>0</v>
          </cell>
          <cell r="AP227">
            <v>-423.47924342399983</v>
          </cell>
          <cell r="AQ227">
            <v>-424.05333033900024</v>
          </cell>
          <cell r="AR227">
            <v>595.94749245600042</v>
          </cell>
          <cell r="AS227">
            <v>-251.27533483599836</v>
          </cell>
          <cell r="AT227">
            <v>-10.254984196850273</v>
          </cell>
          <cell r="AU227">
            <v>-286.97066170500148</v>
          </cell>
          <cell r="AV227">
            <v>-1.2077301720019022</v>
          </cell>
          <cell r="AY227">
            <v>-877.53257376300007</v>
          </cell>
          <cell r="AZ227">
            <v>-281.58508130699965</v>
          </cell>
          <cell r="BA227">
            <v>-532.86041614299802</v>
          </cell>
          <cell r="BB227">
            <v>-543.11540033984829</v>
          </cell>
          <cell r="BC227">
            <v>-830.08606204484977</v>
          </cell>
          <cell r="BD227">
            <v>-831.29379221685167</v>
          </cell>
          <cell r="BE227">
            <v>-1491.468395869852</v>
          </cell>
          <cell r="BH227">
            <v>-30</v>
          </cell>
          <cell r="BI227">
            <v>-30</v>
          </cell>
          <cell r="BJ227">
            <v>-30</v>
          </cell>
          <cell r="BK227">
            <v>-30</v>
          </cell>
          <cell r="BL227">
            <v>-30</v>
          </cell>
          <cell r="BM227">
            <v>-30</v>
          </cell>
          <cell r="BN227">
            <v>-30</v>
          </cell>
          <cell r="BQ227">
            <v>-847.53257376300007</v>
          </cell>
          <cell r="BR227">
            <v>-251.58508130699965</v>
          </cell>
          <cell r="BS227">
            <v>-502.86041614299802</v>
          </cell>
          <cell r="BT227">
            <v>-513.11540033984829</v>
          </cell>
          <cell r="BU227">
            <v>-800.08606204484977</v>
          </cell>
          <cell r="BV227">
            <v>-801.29379221685167</v>
          </cell>
          <cell r="BW227">
            <v>-1461.468395869852</v>
          </cell>
          <cell r="BZ227">
            <v>-0.7434936003301359</v>
          </cell>
          <cell r="CA227">
            <v>-2.6870476484038279E-2</v>
          </cell>
        </row>
        <row r="229">
          <cell r="Q229">
            <v>113.60904076154917</v>
          </cell>
          <cell r="R229">
            <v>-30.31941150553935</v>
          </cell>
          <cell r="S229">
            <v>47.558428417285803</v>
          </cell>
          <cell r="T229">
            <v>-21.640834195668504</v>
          </cell>
          <cell r="U229">
            <v>2.8244104159981589</v>
          </cell>
          <cell r="V229">
            <v>-57.23175594150689</v>
          </cell>
          <cell r="W229">
            <v>31.669447855394424</v>
          </cell>
          <cell r="X229">
            <v>5.1598940377396048</v>
          </cell>
          <cell r="Y229">
            <v>-29.310037596407653</v>
          </cell>
          <cell r="Z229">
            <v>-961.60703299351542</v>
          </cell>
          <cell r="AA229">
            <v>-1106.553734344036</v>
          </cell>
          <cell r="AB229">
            <v>0</v>
          </cell>
          <cell r="AC229">
            <v>0</v>
          </cell>
          <cell r="AD229">
            <v>0</v>
          </cell>
          <cell r="AE229">
            <v>-210.15052579043538</v>
          </cell>
          <cell r="AF229">
            <v>-1151.2558269251037</v>
          </cell>
          <cell r="AG229">
            <v>1039.6382495434837</v>
          </cell>
          <cell r="AH229">
            <v>-61.374269149178588</v>
          </cell>
          <cell r="AI229">
            <v>451.23160132242594</v>
          </cell>
          <cell r="AJ229">
            <v>-273.17633927222118</v>
          </cell>
          <cell r="AK229">
            <v>-309.61031192671675</v>
          </cell>
          <cell r="AP229">
            <v>115.52501771650657</v>
          </cell>
          <cell r="AQ229">
            <v>1038.6154513996673</v>
          </cell>
          <cell r="AR229">
            <v>-926.02920878193447</v>
          </cell>
          <cell r="AS229">
            <v>31.054857643639238</v>
          </cell>
          <cell r="AT229">
            <v>-403.67317290514012</v>
          </cell>
          <cell r="AU229">
            <v>251.53550507655268</v>
          </cell>
          <cell r="AV229">
            <v>312.43472234271491</v>
          </cell>
          <cell r="AY229">
            <v>0</v>
          </cell>
          <cell r="AZ229">
            <v>-93.656842837816058</v>
          </cell>
          <cell r="BA229">
            <v>-123.97625434335541</v>
          </cell>
          <cell r="BB229">
            <v>-76.417825926069611</v>
          </cell>
          <cell r="BC229">
            <v>-98.058660121738114</v>
          </cell>
          <cell r="BD229">
            <v>-95.234249705739956</v>
          </cell>
          <cell r="BE229">
            <v>-152.46600564724685</v>
          </cell>
          <cell r="BH229">
            <v>0</v>
          </cell>
          <cell r="BI229">
            <v>-321.76810317205536</v>
          </cell>
          <cell r="BJ229">
            <v>-383.14237232123395</v>
          </cell>
          <cell r="BK229">
            <v>68.089229001191995</v>
          </cell>
          <cell r="BL229">
            <v>-205.08711027102919</v>
          </cell>
          <cell r="BM229">
            <v>-514.69742219774594</v>
          </cell>
          <cell r="BN229">
            <v>-514.69742219774594</v>
          </cell>
          <cell r="BQ229">
            <v>0</v>
          </cell>
          <cell r="BR229">
            <v>228.11126033423932</v>
          </cell>
          <cell r="BS229">
            <v>259.16611797787857</v>
          </cell>
          <cell r="BT229">
            <v>-144.50705492726161</v>
          </cell>
          <cell r="BU229">
            <v>107.02845014929107</v>
          </cell>
          <cell r="BV229">
            <v>419.46317249200598</v>
          </cell>
          <cell r="BW229">
            <v>362.23141655049909</v>
          </cell>
          <cell r="BZ229">
            <v>-8.7829430695248872E-2</v>
          </cell>
          <cell r="CA229">
            <v>-0.18369294579056852</v>
          </cell>
        </row>
        <row r="231">
          <cell r="Q231">
            <v>-0.768620355215615</v>
          </cell>
          <cell r="R231">
            <v>-0.41810785959837654</v>
          </cell>
          <cell r="S231">
            <v>-0.46972883027521212</v>
          </cell>
          <cell r="T231">
            <v>-4.1697396815101213E-2</v>
          </cell>
          <cell r="U231">
            <v>-0.31151104121765066</v>
          </cell>
          <cell r="V231">
            <v>8.9386064816596972E-2</v>
          </cell>
          <cell r="W231">
            <v>-0.6360534566540853</v>
          </cell>
          <cell r="X231">
            <v>-0.10314422638298967</v>
          </cell>
          <cell r="Y231">
            <v>-0.60868174236197548</v>
          </cell>
          <cell r="Z231">
            <v>-0.62040129814967115</v>
          </cell>
          <cell r="AA231">
            <v>-5.5370138666519448</v>
          </cell>
          <cell r="AB231" t="e">
            <v>#VALUE!</v>
          </cell>
          <cell r="AC231" t="e">
            <v>#VALUE!</v>
          </cell>
          <cell r="AD231">
            <v>-4.6494227548368391E-3</v>
          </cell>
          <cell r="AE231">
            <v>-0.51588762814687394</v>
          </cell>
          <cell r="AF231">
            <v>2.675224129192514E-2</v>
          </cell>
          <cell r="AG231">
            <v>-1.1042489310337926</v>
          </cell>
          <cell r="AH231">
            <v>-0.34329725120013282</v>
          </cell>
          <cell r="AI231">
            <v>-0.50332104792808885</v>
          </cell>
          <cell r="AJ231">
            <v>-9.4923968352481985E-2</v>
          </cell>
          <cell r="AK231">
            <v>-0.33435262116542841</v>
          </cell>
          <cell r="AP231">
            <v>2.1814768791581562E-2</v>
          </cell>
          <cell r="AQ231">
            <v>-6.4558470752363428E-2</v>
          </cell>
          <cell r="AR231">
            <v>0.33562857581817762</v>
          </cell>
          <cell r="AS231">
            <v>-7.4810608398243716E-2</v>
          </cell>
          <cell r="AT231">
            <v>3.3592217652876732E-2</v>
          </cell>
          <cell r="AU231">
            <v>5.3226571537380772E-2</v>
          </cell>
          <cell r="AV231">
            <v>-2.2841579947777746E-2</v>
          </cell>
          <cell r="AY231">
            <v>-0.53187908881573065</v>
          </cell>
          <cell r="AZ231">
            <v>-1.3004994440313449</v>
          </cell>
          <cell r="BA231">
            <v>-1.7186073036297218</v>
          </cell>
          <cell r="BB231">
            <v>-2.188336133904933</v>
          </cell>
          <cell r="BC231">
            <v>-2.2300335307200356</v>
          </cell>
          <cell r="BD231">
            <v>-2.5415445719376861</v>
          </cell>
          <cell r="BE231">
            <v>-2.452158507121089</v>
          </cell>
          <cell r="BH231">
            <v>-0.54108396180460594</v>
          </cell>
          <cell r="BI231">
            <v>-1.5933843178887419</v>
          </cell>
          <cell r="BJ231">
            <v>-1.9366815690888737</v>
          </cell>
          <cell r="BK231">
            <v>-2.4400026170169626</v>
          </cell>
          <cell r="BL231">
            <v>-2.5349265853694445</v>
          </cell>
          <cell r="BM231">
            <v>-2.8692792065348733</v>
          </cell>
          <cell r="BN231">
            <v>-2.8692792065348733</v>
          </cell>
          <cell r="BQ231">
            <v>9.2048729888756248E-3</v>
          </cell>
          <cell r="BR231">
            <v>0.29288487385739564</v>
          </cell>
          <cell r="BS231">
            <v>0.21807426545915179</v>
          </cell>
          <cell r="BT231">
            <v>0.25166648311202827</v>
          </cell>
          <cell r="BU231">
            <v>0.30489305464940863</v>
          </cell>
          <cell r="BV231">
            <v>0.32773463459718721</v>
          </cell>
          <cell r="BW231">
            <v>0.41712069941378438</v>
          </cell>
        </row>
        <row r="232">
          <cell r="Q232">
            <v>-0.76727683139141312</v>
          </cell>
          <cell r="R232">
            <v>-0.41658519926428106</v>
          </cell>
          <cell r="S232">
            <v>-0.46972883027521212</v>
          </cell>
          <cell r="T232">
            <v>0.4345370147370039</v>
          </cell>
          <cell r="U232">
            <v>-0.31145078085921407</v>
          </cell>
          <cell r="V232">
            <v>8.9386064816596972E-2</v>
          </cell>
          <cell r="W232">
            <v>-0.6360534566540853</v>
          </cell>
          <cell r="X232">
            <v>-0.10314422638298967</v>
          </cell>
          <cell r="Y232">
            <v>-0.60868174236197548</v>
          </cell>
          <cell r="Z232">
            <v>-0.62040129814967115</v>
          </cell>
          <cell r="AA232">
            <v>-4.9105498623726955</v>
          </cell>
          <cell r="AB232" t="e">
            <v>#VALUE!</v>
          </cell>
          <cell r="AC232" t="e">
            <v>#VALUE!</v>
          </cell>
          <cell r="AD232">
            <v>-4.2527067350316538E-3</v>
          </cell>
          <cell r="AE232">
            <v>-0.51588762814687394</v>
          </cell>
          <cell r="AF232">
            <v>0.17159343709221769</v>
          </cell>
          <cell r="AG232">
            <v>-1.1042489310337926</v>
          </cell>
          <cell r="AH232">
            <v>-0.34329725120013282</v>
          </cell>
          <cell r="AI232">
            <v>-0.50332104792808885</v>
          </cell>
          <cell r="AJ232">
            <v>-9.4923968352481985E-2</v>
          </cell>
          <cell r="AK232">
            <v>0.14483754279992095</v>
          </cell>
          <cell r="AP232">
            <v>2.1814768791581562E-2</v>
          </cell>
          <cell r="AQ232">
            <v>-6.209651834224629E-2</v>
          </cell>
          <cell r="AR232">
            <v>0.33697209964237951</v>
          </cell>
          <cell r="AS232">
            <v>-7.3287948064148234E-2</v>
          </cell>
          <cell r="AT232">
            <v>3.3592217652876732E-2</v>
          </cell>
          <cell r="AU232">
            <v>0.52946098308948586</v>
          </cell>
          <cell r="AV232">
            <v>0.45628832365913502</v>
          </cell>
          <cell r="AY232">
            <v>-0.38457594060532102</v>
          </cell>
          <cell r="AZ232">
            <v>-1.1518527719967331</v>
          </cell>
          <cell r="BA232">
            <v>-1.568437971261015</v>
          </cell>
          <cell r="BB232">
            <v>-2.0381668015362262</v>
          </cell>
          <cell r="BC232">
            <v>-1.6036297867992235</v>
          </cell>
          <cell r="BD232">
            <v>-1.9150805676584373</v>
          </cell>
          <cell r="BE232">
            <v>-1.8256945028418403</v>
          </cell>
          <cell r="BH232">
            <v>-0.39624276600431341</v>
          </cell>
          <cell r="BI232">
            <v>-1.4485431220884493</v>
          </cell>
          <cell r="BJ232">
            <v>-1.791840373288581</v>
          </cell>
          <cell r="BK232">
            <v>-2.2951614212166698</v>
          </cell>
          <cell r="BL232">
            <v>-2.3900853895691516</v>
          </cell>
          <cell r="BM232">
            <v>-2.2452478467692316</v>
          </cell>
          <cell r="BN232">
            <v>-2.2452478467692316</v>
          </cell>
          <cell r="BQ232">
            <v>1.1666825398992775E-2</v>
          </cell>
          <cell r="BR232">
            <v>0.29669035009171468</v>
          </cell>
          <cell r="BS232">
            <v>0.22340240202756637</v>
          </cell>
          <cell r="BT232">
            <v>0.25699461968044285</v>
          </cell>
          <cell r="BU232">
            <v>0.78645560276992843</v>
          </cell>
          <cell r="BV232">
            <v>0.33016727911079435</v>
          </cell>
          <cell r="BW232">
            <v>0.4195533439273913</v>
          </cell>
        </row>
      </sheetData>
      <sheetData sheetId="1" refreshError="1"/>
      <sheetData sheetId="2" refreshError="1">
        <row r="8">
          <cell r="C8" t="str">
            <v>Observ.</v>
          </cell>
          <cell r="N8" t="str">
            <v>Observ.</v>
          </cell>
          <cell r="Y8" t="str">
            <v>Observ.</v>
          </cell>
          <cell r="AL8" t="str">
            <v>Var. %</v>
          </cell>
          <cell r="AV8" t="str">
            <v>Var.%</v>
          </cell>
          <cell r="BG8" t="str">
            <v>% PIB</v>
          </cell>
          <cell r="BR8" t="str">
            <v>% PIB</v>
          </cell>
          <cell r="CC8" t="str">
            <v>% PIB</v>
          </cell>
        </row>
        <row r="9">
          <cell r="C9" t="str">
            <v>Ene-Feb/95</v>
          </cell>
          <cell r="N9" t="str">
            <v>Ene-Feb/96</v>
          </cell>
          <cell r="Y9" t="str">
            <v>Ene-Feb/97</v>
          </cell>
          <cell r="AL9" t="str">
            <v>96/95</v>
          </cell>
          <cell r="AV9" t="str">
            <v>97/96</v>
          </cell>
          <cell r="BG9" t="str">
            <v>Ene-Feb/95</v>
          </cell>
          <cell r="BR9" t="str">
            <v>Ene-Feb/96</v>
          </cell>
          <cell r="CC9" t="str">
            <v>Ene-Feb/97</v>
          </cell>
        </row>
        <row r="11">
          <cell r="C11">
            <v>1351.6</v>
          </cell>
          <cell r="N11">
            <v>1750.3765268</v>
          </cell>
          <cell r="Y11">
            <v>2074.7699591537189</v>
          </cell>
          <cell r="AL11">
            <v>29.504034240899692</v>
          </cell>
          <cell r="AV11">
            <v>18.532780083995306</v>
          </cell>
          <cell r="BG11">
            <v>1.8311704472717816</v>
          </cell>
          <cell r="BR11">
            <v>1.9623030335526566</v>
          </cell>
          <cell r="CC11">
            <v>1.8583352465743022</v>
          </cell>
        </row>
        <row r="12">
          <cell r="C12">
            <v>1200</v>
          </cell>
          <cell r="N12">
            <v>1554.6018999999999</v>
          </cell>
          <cell r="Y12">
            <v>1796.686580910241</v>
          </cell>
          <cell r="AL12">
            <v>29.550158333333322</v>
          </cell>
          <cell r="AV12">
            <v>15.572133348752581</v>
          </cell>
          <cell r="BG12">
            <v>1.6257802136180364</v>
          </cell>
          <cell r="BR12">
            <v>1.7446089917890577</v>
          </cell>
          <cell r="CC12">
            <v>1.6092608173845255</v>
          </cell>
        </row>
        <row r="13">
          <cell r="C13">
            <v>852.3605</v>
          </cell>
          <cell r="N13">
            <v>1037.623</v>
          </cell>
          <cell r="Y13">
            <v>1304.0493093476998</v>
          </cell>
          <cell r="AL13">
            <v>21.735228227962232</v>
          </cell>
          <cell r="AV13">
            <v>25.676600205247937</v>
          </cell>
          <cell r="BG13">
            <v>1.1547923631413135</v>
          </cell>
          <cell r="BR13">
            <v>1.1537978561830191</v>
          </cell>
          <cell r="CC13">
            <v>1.2117629572288473</v>
          </cell>
        </row>
        <row r="14">
          <cell r="C14">
            <v>463.64150000000001</v>
          </cell>
          <cell r="N14">
            <v>546.55399999999997</v>
          </cell>
          <cell r="Y14">
            <v>611.93854244269994</v>
          </cell>
          <cell r="AL14">
            <v>17.882890120923168</v>
          </cell>
          <cell r="AV14">
            <v>11.96305258816146</v>
          </cell>
          <cell r="BG14">
            <v>0.62814931409348906</v>
          </cell>
          <cell r="BR14">
            <v>0.60774754750834725</v>
          </cell>
          <cell r="CC14">
            <v>0.56863222312014827</v>
          </cell>
        </row>
        <row r="15">
          <cell r="C15">
            <v>388.71899999999999</v>
          </cell>
          <cell r="N15">
            <v>491.06900000000002</v>
          </cell>
          <cell r="Y15">
            <v>692.11076690499999</v>
          </cell>
          <cell r="AL15">
            <v>26.330073909430716</v>
          </cell>
          <cell r="AV15">
            <v>40.939616816577697</v>
          </cell>
          <cell r="BG15">
            <v>0.52664304904782455</v>
          </cell>
          <cell r="BR15">
            <v>0.54605030867467186</v>
          </cell>
          <cell r="CC15">
            <v>0.64313073410869914</v>
          </cell>
        </row>
        <row r="16">
          <cell r="C16">
            <v>321.7</v>
          </cell>
          <cell r="N16">
            <v>402.43200000000002</v>
          </cell>
          <cell r="Y16">
            <v>365.20456975399998</v>
          </cell>
          <cell r="AL16">
            <v>25.095430525334162</v>
          </cell>
          <cell r="AV16">
            <v>-9.2506138294171532</v>
          </cell>
          <cell r="BG16">
            <v>0.43584457893410189</v>
          </cell>
          <cell r="BR16">
            <v>0.44748928932709164</v>
          </cell>
          <cell r="CC16">
            <v>0.3393593833196078</v>
          </cell>
        </row>
        <row r="17">
          <cell r="C17">
            <v>128.68</v>
          </cell>
          <cell r="N17">
            <v>149.88300000000001</v>
          </cell>
          <cell r="Y17">
            <v>136.70456975400006</v>
          </cell>
          <cell r="AL17">
            <v>16.477308050979179</v>
          </cell>
          <cell r="AV17">
            <v>-8.7924782970716819</v>
          </cell>
          <cell r="BG17">
            <v>0.17433783157364077</v>
          </cell>
          <cell r="BR17">
            <v>0.16666427409403942</v>
          </cell>
          <cell r="CC17">
            <v>0.12703011498442965</v>
          </cell>
        </row>
        <row r="18">
          <cell r="C18">
            <v>193.01999999999998</v>
          </cell>
          <cell r="N18">
            <v>252.54900000000001</v>
          </cell>
          <cell r="Y18">
            <v>228.49999999999991</v>
          </cell>
          <cell r="AL18">
            <v>30.840845508237514</v>
          </cell>
          <cell r="AV18">
            <v>-9.5225085033003865</v>
          </cell>
          <cell r="BG18">
            <v>0.26150674736046114</v>
          </cell>
          <cell r="BR18">
            <v>0.2808250152330522</v>
          </cell>
          <cell r="CC18">
            <v>0.21232926833517815</v>
          </cell>
        </row>
        <row r="19">
          <cell r="C19">
            <v>25.93950000000001</v>
          </cell>
          <cell r="N19">
            <v>114.54689999999982</v>
          </cell>
          <cell r="Y19">
            <v>168.74636304954106</v>
          </cell>
          <cell r="AL19">
            <v>341.59255189961169</v>
          </cell>
          <cell r="AV19">
            <v>47.316394463351962</v>
          </cell>
          <cell r="BG19">
            <v>3.5143271542620896E-2</v>
          </cell>
          <cell r="BR19">
            <v>0.12737185630273276</v>
          </cell>
          <cell r="CC19">
            <v>0.15114317266965599</v>
          </cell>
        </row>
        <row r="20">
          <cell r="C20">
            <v>0</v>
          </cell>
          <cell r="N20">
            <v>14.343999999999999</v>
          </cell>
          <cell r="Y20">
            <v>0</v>
          </cell>
          <cell r="AL20" t="str">
            <v>n.a.</v>
          </cell>
          <cell r="AV20">
            <v>-100</v>
          </cell>
          <cell r="BG20">
            <v>0</v>
          </cell>
          <cell r="BR20">
            <v>1.5949989976214121E-2</v>
          </cell>
          <cell r="CC20">
            <v>0</v>
          </cell>
        </row>
        <row r="21">
          <cell r="C21">
            <v>151.60000000000002</v>
          </cell>
          <cell r="N21">
            <v>195.77462679999999</v>
          </cell>
          <cell r="Y21">
            <v>270.95352384618951</v>
          </cell>
          <cell r="AL21">
            <v>29.138935883904992</v>
          </cell>
          <cell r="AV21">
            <v>38.400735720973181</v>
          </cell>
          <cell r="BG21">
            <v>0.20539023365374531</v>
          </cell>
          <cell r="BR21">
            <v>0.21769404176359874</v>
          </cell>
          <cell r="CC21">
            <v>0.25177839593479073</v>
          </cell>
        </row>
        <row r="23">
          <cell r="C23">
            <v>1355.4</v>
          </cell>
          <cell r="N23">
            <v>1770.2682138</v>
          </cell>
          <cell r="Y23">
            <v>2205.399487031254</v>
          </cell>
          <cell r="AL23">
            <v>30.608544621513943</v>
          </cell>
          <cell r="AV23">
            <v>24.579963072218035</v>
          </cell>
          <cell r="BG23">
            <v>1.8363187512815722</v>
          </cell>
          <cell r="BR23">
            <v>1.9684718534105186</v>
          </cell>
          <cell r="CC23">
            <v>2.0493254243681558</v>
          </cell>
        </row>
        <row r="25">
          <cell r="C25">
            <v>1215.9000000000001</v>
          </cell>
          <cell r="N25">
            <v>1533.5845286000001</v>
          </cell>
          <cell r="Y25">
            <v>1915.3692212066708</v>
          </cell>
          <cell r="AL25">
            <v>62.552194780643113</v>
          </cell>
          <cell r="AV25">
            <v>24.89492333071459</v>
          </cell>
          <cell r="BG25">
            <v>1.6473218014484754</v>
          </cell>
          <cell r="BR25">
            <v>1.7052884731488469</v>
          </cell>
          <cell r="CC25">
            <v>1.7798203296741033</v>
          </cell>
        </row>
        <row r="26">
          <cell r="C26">
            <v>294.5</v>
          </cell>
          <cell r="N26">
            <v>361.848885</v>
          </cell>
          <cell r="Y26">
            <v>386.72142430632664</v>
          </cell>
          <cell r="AL26">
            <v>22.868891341256358</v>
          </cell>
          <cell r="AV26">
            <v>6.8737366169655756</v>
          </cell>
          <cell r="BG26">
            <v>0.39899356075875975</v>
          </cell>
          <cell r="BR26">
            <v>0.40236238766412824</v>
          </cell>
          <cell r="CC26">
            <v>0.35935351016411532</v>
          </cell>
        </row>
        <row r="27">
          <cell r="C27">
            <v>109.7</v>
          </cell>
          <cell r="N27">
            <v>120.9159234</v>
          </cell>
          <cell r="Y27">
            <v>181.51572049261335</v>
          </cell>
          <cell r="AL27">
            <v>10.224178122151306</v>
          </cell>
          <cell r="AV27">
            <v>50.117300838983915</v>
          </cell>
          <cell r="BG27">
            <v>0.14862340786158218</v>
          </cell>
          <cell r="BR27">
            <v>0.13445397143019205</v>
          </cell>
          <cell r="CC27">
            <v>0.16867002242244777</v>
          </cell>
        </row>
        <row r="28">
          <cell r="C28">
            <v>811.7</v>
          </cell>
          <cell r="N28">
            <v>1050.8197202000001</v>
          </cell>
          <cell r="Y28">
            <v>1347.1320764077309</v>
          </cell>
          <cell r="AL28">
            <v>29.459125317235447</v>
          </cell>
          <cell r="AV28">
            <v>28.198210455294294</v>
          </cell>
          <cell r="BG28">
            <v>1.0997048328281336</v>
          </cell>
          <cell r="BR28">
            <v>1.1684721140545267</v>
          </cell>
          <cell r="CC28">
            <v>1.2517967970875403</v>
          </cell>
        </row>
        <row r="30">
          <cell r="C30">
            <v>139.5</v>
          </cell>
          <cell r="N30">
            <v>236.68368520000001</v>
          </cell>
          <cell r="Y30">
            <v>290.03026582458335</v>
          </cell>
          <cell r="AL30">
            <v>69.665724157706109</v>
          </cell>
          <cell r="AV30">
            <v>22.539187937480754</v>
          </cell>
          <cell r="BG30">
            <v>0.18899694983309673</v>
          </cell>
          <cell r="BR30">
            <v>0.26318338026167171</v>
          </cell>
          <cell r="CC30">
            <v>0.26950509469405265</v>
          </cell>
        </row>
        <row r="31">
          <cell r="C31">
            <v>97.1</v>
          </cell>
          <cell r="N31">
            <v>175.18020000000001</v>
          </cell>
          <cell r="Y31">
            <v>201.8348269</v>
          </cell>
          <cell r="AL31">
            <v>80.412152420185407</v>
          </cell>
          <cell r="AV31">
            <v>15.215547704592169</v>
          </cell>
          <cell r="BG31">
            <v>0.13155271561859277</v>
          </cell>
          <cell r="BR31">
            <v>0.19479381163072959</v>
          </cell>
          <cell r="CC31">
            <v>0.18755116463997529</v>
          </cell>
        </row>
        <row r="32">
          <cell r="C32">
            <v>42.4</v>
          </cell>
          <cell r="N32">
            <v>61.5034852</v>
          </cell>
          <cell r="Y32">
            <v>88.195438924583343</v>
          </cell>
          <cell r="AL32">
            <v>45.055389622641506</v>
          </cell>
          <cell r="AV32">
            <v>43.39909134870188</v>
          </cell>
          <cell r="BG32">
            <v>5.7444234214503953E-2</v>
          </cell>
          <cell r="BR32">
            <v>6.8389568630942116E-2</v>
          </cell>
          <cell r="CC32">
            <v>8.1953930054077376E-2</v>
          </cell>
        </row>
        <row r="34">
          <cell r="C34">
            <v>-3.8000000000001819</v>
          </cell>
          <cell r="N34">
            <v>-19.891687000000047</v>
          </cell>
          <cell r="Y34">
            <v>-129.41496909427769</v>
          </cell>
          <cell r="AL34">
            <v>423.46544736839718</v>
          </cell>
          <cell r="AV34">
            <v>550.59825792692891</v>
          </cell>
          <cell r="BG34">
            <v>-5.1483040097906052E-3</v>
          </cell>
          <cell r="BR34">
            <v>-6.1688198578619957E-3</v>
          </cell>
          <cell r="CC34">
            <v>-0.11591472945767765</v>
          </cell>
        </row>
        <row r="35">
          <cell r="CC35" t="str">
            <v xml:space="preserve"> </v>
          </cell>
        </row>
        <row r="36">
          <cell r="C36">
            <v>152.9</v>
          </cell>
          <cell r="N36">
            <v>355.98207019999995</v>
          </cell>
          <cell r="Y36">
            <v>445.61932095476669</v>
          </cell>
          <cell r="AL36">
            <v>132.82018979725305</v>
          </cell>
          <cell r="AV36">
            <v>25.180271215459314</v>
          </cell>
          <cell r="BG36">
            <v>0.20715149555183146</v>
          </cell>
          <cell r="BR36">
            <v>0.39583870966271273</v>
          </cell>
          <cell r="CC36">
            <v>0.41408325765577492</v>
          </cell>
        </row>
        <row r="37">
          <cell r="C37">
            <v>152.9</v>
          </cell>
          <cell r="N37">
            <v>355.98207019999995</v>
          </cell>
          <cell r="Y37">
            <v>445.61932095476669</v>
          </cell>
          <cell r="AL37">
            <v>132.82018979725305</v>
          </cell>
          <cell r="AV37">
            <v>25.180271215459314</v>
          </cell>
          <cell r="BG37">
            <v>0.20715149555183146</v>
          </cell>
          <cell r="BR37">
            <v>0.39583870966271273</v>
          </cell>
          <cell r="CC37">
            <v>0.41408325765577492</v>
          </cell>
        </row>
        <row r="38">
          <cell r="N38">
            <v>0</v>
          </cell>
          <cell r="AL38" t="str">
            <v>n.a.</v>
          </cell>
          <cell r="AV38" t="str">
            <v>n.a.</v>
          </cell>
          <cell r="BG38">
            <v>0</v>
          </cell>
          <cell r="BR38">
            <v>0</v>
          </cell>
          <cell r="CC38" t="str">
            <v xml:space="preserve"> </v>
          </cell>
        </row>
        <row r="40">
          <cell r="C40">
            <v>1508.3000000000002</v>
          </cell>
          <cell r="N40">
            <v>2126.2502839999997</v>
          </cell>
          <cell r="Y40">
            <v>2651.0188079860209</v>
          </cell>
          <cell r="AL40">
            <v>40.969985016243427</v>
          </cell>
          <cell r="AV40">
            <v>24.680468143138935</v>
          </cell>
          <cell r="BG40">
            <v>2.0434702468334036</v>
          </cell>
          <cell r="BR40">
            <v>2.3643105630732313</v>
          </cell>
          <cell r="CC40">
            <v>2.4634086820239309</v>
          </cell>
        </row>
        <row r="42">
          <cell r="C42">
            <v>-156.70000000000027</v>
          </cell>
          <cell r="N42">
            <v>-375.87375719999977</v>
          </cell>
          <cell r="Y42">
            <v>-581.9088414490443</v>
          </cell>
          <cell r="AL42">
            <v>139.86838366304983</v>
          </cell>
          <cell r="AV42">
            <v>54.814969202389598</v>
          </cell>
          <cell r="BG42">
            <v>-0.21229979956162204</v>
          </cell>
          <cell r="BR42">
            <v>-0.40200752952057472</v>
          </cell>
          <cell r="CC42">
            <v>-0.52120559466701688</v>
          </cell>
        </row>
        <row r="44">
          <cell r="C44">
            <v>21.799999999999997</v>
          </cell>
          <cell r="N44">
            <v>30.170460279310003</v>
          </cell>
          <cell r="Y44">
            <v>55.658390556203329</v>
          </cell>
          <cell r="AL44">
            <v>38.396606785825725</v>
          </cell>
          <cell r="AV44">
            <v>84.47975284743066</v>
          </cell>
          <cell r="BG44">
            <v>2.953500721406099E-2</v>
          </cell>
          <cell r="BR44">
            <v>3.354842017796715E-2</v>
          </cell>
          <cell r="CC44">
            <v>5.1719498221060159E-2</v>
          </cell>
        </row>
        <row r="46">
          <cell r="C46">
            <v>-178.50000000000028</v>
          </cell>
          <cell r="N46">
            <v>-406.04421747930979</v>
          </cell>
          <cell r="Y46">
            <v>-637.25664233272767</v>
          </cell>
          <cell r="AL46">
            <v>101.4717768772241</v>
          </cell>
          <cell r="AV46">
            <v>56.942671487545418</v>
          </cell>
          <cell r="BG46">
            <v>-0.24183480677568303</v>
          </cell>
          <cell r="BR46">
            <v>-0.43555594969854189</v>
          </cell>
          <cell r="CC46">
            <v>-0.57077965406995845</v>
          </cell>
        </row>
        <row r="48">
          <cell r="C48">
            <v>178.49999999999997</v>
          </cell>
          <cell r="N48">
            <v>406.35880005999991</v>
          </cell>
          <cell r="Y48">
            <v>786.32312548603068</v>
          </cell>
          <cell r="AL48">
            <v>127.65198882913165</v>
          </cell>
          <cell r="AV48">
            <v>93.504638110440339</v>
          </cell>
          <cell r="BG48">
            <v>0.24183480677568286</v>
          </cell>
          <cell r="BR48">
            <v>0.45185574370492176</v>
          </cell>
          <cell r="CC48">
            <v>0.73067577203273282</v>
          </cell>
        </row>
        <row r="50">
          <cell r="C50">
            <v>-20</v>
          </cell>
          <cell r="N50">
            <v>368.28438698000002</v>
          </cell>
          <cell r="Y50">
            <v>1057.3233530525597</v>
          </cell>
          <cell r="AL50">
            <v>-1941.4219349</v>
          </cell>
          <cell r="AV50">
            <v>187.09426476718343</v>
          </cell>
          <cell r="BG50">
            <v>-2.7096336893633929E-2</v>
          </cell>
          <cell r="BR50">
            <v>0.40951842447902703</v>
          </cell>
          <cell r="CC50">
            <v>0.98249756650917885</v>
          </cell>
        </row>
        <row r="51">
          <cell r="C51">
            <v>55.2</v>
          </cell>
          <cell r="N51">
            <v>464.97001040000004</v>
          </cell>
          <cell r="Y51">
            <v>1156.427368084393</v>
          </cell>
          <cell r="AL51">
            <v>742.33697536231875</v>
          </cell>
          <cell r="AV51">
            <v>148.71009790277711</v>
          </cell>
          <cell r="BG51">
            <v>7.4785889826429683E-2</v>
          </cell>
          <cell r="BR51">
            <v>0.517029211176811</v>
          </cell>
          <cell r="CC51">
            <v>1.0745880829240047</v>
          </cell>
        </row>
        <row r="52">
          <cell r="C52">
            <v>75.2</v>
          </cell>
          <cell r="N52">
            <v>96.685623419999999</v>
          </cell>
          <cell r="Y52">
            <v>99.104015031833342</v>
          </cell>
          <cell r="AL52">
            <v>28.571307739361696</v>
          </cell>
          <cell r="AV52">
            <v>2.5012939114307686</v>
          </cell>
          <cell r="BG52">
            <v>0.10188222672006361</v>
          </cell>
          <cell r="BR52">
            <v>0.10751078669778397</v>
          </cell>
          <cell r="CC52">
            <v>9.209051641482574E-2</v>
          </cell>
        </row>
        <row r="54">
          <cell r="C54">
            <v>189</v>
          </cell>
          <cell r="N54">
            <v>139.33639999999997</v>
          </cell>
          <cell r="Y54">
            <v>1085.5462213390001</v>
          </cell>
          <cell r="AL54">
            <v>-26.277037037037054</v>
          </cell>
          <cell r="AV54">
            <v>679.08301157414735</v>
          </cell>
          <cell r="BG54">
            <v>0.25606038364484074</v>
          </cell>
          <cell r="BR54">
            <v>0.1549368504825544</v>
          </cell>
          <cell r="CC54">
            <v>1.0087231287567937</v>
          </cell>
        </row>
        <row r="55">
          <cell r="C55">
            <v>338.7</v>
          </cell>
          <cell r="N55">
            <v>581.48199999999997</v>
          </cell>
          <cell r="Y55">
            <v>1294.443394439</v>
          </cell>
          <cell r="AL55">
            <v>71.680543253616776</v>
          </cell>
          <cell r="AV55">
            <v>122.61108588726736</v>
          </cell>
          <cell r="BG55">
            <v>0.45887646529369081</v>
          </cell>
          <cell r="BR55">
            <v>0.64658617340692548</v>
          </cell>
          <cell r="CC55">
            <v>1.2028368439498356</v>
          </cell>
        </row>
        <row r="56">
          <cell r="C56">
            <v>149.69999999999999</v>
          </cell>
          <cell r="N56">
            <v>442.1456</v>
          </cell>
          <cell r="Y56">
            <v>208.8971731</v>
          </cell>
          <cell r="AL56">
            <v>195.35444221776888</v>
          </cell>
          <cell r="AV56">
            <v>-52.753759598648053</v>
          </cell>
          <cell r="BG56">
            <v>0.20281608164885004</v>
          </cell>
          <cell r="BR56">
            <v>0.49164932292437108</v>
          </cell>
          <cell r="CC56">
            <v>0.19411371519304194</v>
          </cell>
        </row>
        <row r="58">
          <cell r="C58">
            <v>9.0999999999999659</v>
          </cell>
          <cell r="N58">
            <v>-101.26198692000006</v>
          </cell>
          <cell r="Y58">
            <v>-1521.0055514055289</v>
          </cell>
          <cell r="AL58">
            <v>-1212.7690870329718</v>
          </cell>
          <cell r="AV58">
            <v>1402.0498784081415</v>
          </cell>
          <cell r="BG58">
            <v>1.2328833286603405E-2</v>
          </cell>
          <cell r="BR58">
            <v>-0.11259953125665965</v>
          </cell>
          <cell r="CC58">
            <v>-1.4133654085937868</v>
          </cell>
        </row>
        <row r="59">
          <cell r="C59">
            <v>0</v>
          </cell>
          <cell r="N59">
            <v>0</v>
          </cell>
          <cell r="Y59">
            <v>91.614049333333355</v>
          </cell>
          <cell r="AL59" t="str">
            <v>n.a.</v>
          </cell>
          <cell r="AV59" t="str">
            <v>n.a.</v>
          </cell>
          <cell r="BG59">
            <v>0</v>
          </cell>
          <cell r="BR59">
            <v>0</v>
          </cell>
          <cell r="CC59">
            <v>8.5130608595928206E-2</v>
          </cell>
        </row>
        <row r="60">
          <cell r="C60">
            <v>69.3</v>
          </cell>
          <cell r="N60">
            <v>-88.561513997600088</v>
          </cell>
          <cell r="Y60">
            <v>-1560.4291113079034</v>
          </cell>
          <cell r="AL60">
            <v>-951.9088105132513</v>
          </cell>
          <cell r="AV60">
            <v>1661.9720360135095</v>
          </cell>
          <cell r="BG60">
            <v>9.3888807336441601E-2</v>
          </cell>
          <cell r="BR60">
            <v>-9.8477081744288056E-2</v>
          </cell>
          <cell r="CC60">
            <v>-1.4499989999690135</v>
          </cell>
        </row>
        <row r="61">
          <cell r="C61">
            <v>-60.200000000000031</v>
          </cell>
          <cell r="N61">
            <v>-12.70047292239996</v>
          </cell>
          <cell r="Y61">
            <v>-52.190489430958706</v>
          </cell>
          <cell r="AL61">
            <v>-78.902868899667851</v>
          </cell>
          <cell r="AV61">
            <v>310.93343334412202</v>
          </cell>
          <cell r="BG61">
            <v>-8.1559974049838196E-2</v>
          </cell>
          <cell r="BR61">
            <v>-1.4122449512371599E-2</v>
          </cell>
          <cell r="CC61">
            <v>-4.8497017220701599E-2</v>
          </cell>
        </row>
        <row r="63">
          <cell r="C63">
            <v>0.4</v>
          </cell>
          <cell r="N63">
            <v>0</v>
          </cell>
          <cell r="Y63">
            <v>164.4591025</v>
          </cell>
          <cell r="AL63">
            <v>167.65910249999999</v>
          </cell>
          <cell r="AV63" t="str">
            <v>n.a.</v>
          </cell>
          <cell r="BG63">
            <v>5.4192673787267884E-4</v>
          </cell>
          <cell r="BR63">
            <v>0</v>
          </cell>
          <cell r="CC63">
            <v>0.1528204853605474</v>
          </cell>
        </row>
        <row r="65">
          <cell r="C65">
            <v>-0.21586306542070674</v>
          </cell>
          <cell r="N65">
            <v>-0.40200752952057472</v>
          </cell>
          <cell r="Y65">
            <v>-0.52120559466701688</v>
          </cell>
          <cell r="CC65">
            <v>-0.52120559466701688</v>
          </cell>
        </row>
        <row r="66">
          <cell r="C66">
            <v>-0.24597064588245593</v>
          </cell>
          <cell r="N66">
            <v>-0.43555594969854189</v>
          </cell>
          <cell r="Y66">
            <v>-0.57077965406995845</v>
          </cell>
          <cell r="CC66">
            <v>-0.57077965406995845</v>
          </cell>
        </row>
        <row r="67">
          <cell r="C67">
            <v>35781.130639351853</v>
          </cell>
        </row>
        <row r="68">
          <cell r="C68">
            <v>-3.1263880373444408E-13</v>
          </cell>
          <cell r="N68">
            <v>0.31458258069011436</v>
          </cell>
          <cell r="Y68">
            <v>-0.98093126158437371</v>
          </cell>
          <cell r="BG68">
            <v>73810715</v>
          </cell>
        </row>
        <row r="69">
          <cell r="N69">
            <v>3.9322822586264294E-2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trucciones"/>
      <sheetName val="CREDITO_PERIODO GRACIA (2)"/>
      <sheetName val="CREDITO_PERIODO GRACIA"/>
      <sheetName val="RESUMEN X VIGENCIA"/>
      <sheetName val="Ayuda"/>
      <sheetName val="Auxiliar"/>
      <sheetName val="banco occidente"/>
      <sheetName val="resumen vigencia occidente"/>
      <sheetName val="Hoja2"/>
    </sheetNames>
    <sheetDataSet>
      <sheetData sheetId="0"/>
      <sheetData sheetId="1"/>
      <sheetData sheetId="2"/>
      <sheetData sheetId="3"/>
      <sheetData sheetId="4"/>
      <sheetData sheetId="5">
        <row r="3">
          <cell r="A3" t="str">
            <v>Capital</v>
          </cell>
          <cell r="C3" t="str">
            <v>Mensual</v>
          </cell>
        </row>
        <row r="4">
          <cell r="A4" t="str">
            <v>Capital e Intereses</v>
          </cell>
          <cell r="C4" t="str">
            <v>Bimensual</v>
          </cell>
        </row>
        <row r="5">
          <cell r="C5" t="str">
            <v>Trimestral</v>
          </cell>
        </row>
        <row r="6">
          <cell r="C6" t="str">
            <v>Cuatrimestral</v>
          </cell>
        </row>
        <row r="7">
          <cell r="C7" t="str">
            <v>Semestral</v>
          </cell>
        </row>
        <row r="8">
          <cell r="C8" t="str">
            <v>Anual</v>
          </cell>
        </row>
      </sheetData>
      <sheetData sheetId="6">
        <row r="19">
          <cell r="F19">
            <v>0</v>
          </cell>
        </row>
      </sheetData>
      <sheetData sheetId="7"/>
      <sheetData sheetId="8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RI"/>
      <sheetName val="POAI 2022"/>
      <sheetName val="CONSOLIDADO POAI"/>
      <sheetName val="TECHO DEFINITIVO"/>
      <sheetName val="CONSOLIDADO"/>
      <sheetName val="GASTOS RI"/>
      <sheetName val="kANEXO No. 2 CCPET-Gtos con (2)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859">
          <cell r="AE859">
            <v>176432348986.39444</v>
          </cell>
        </row>
        <row r="863">
          <cell r="V863">
            <v>1200000000</v>
          </cell>
        </row>
        <row r="864">
          <cell r="N864" t="str">
            <v>Gestión Prográmatica De La Salud Publica - Tecnico Asistencial</v>
          </cell>
        </row>
        <row r="870">
          <cell r="V870">
            <v>55000000000</v>
          </cell>
        </row>
        <row r="873">
          <cell r="N873" t="str">
            <v>SERVICIOS PERSONALES ASOCIADOS A LA NÓMINA</v>
          </cell>
        </row>
        <row r="1048">
          <cell r="N1048" t="str">
            <v xml:space="preserve">Gestión Prográmatica De La Salud Publica </v>
          </cell>
          <cell r="V1048">
            <v>84872000</v>
          </cell>
        </row>
        <row r="1083">
          <cell r="N1083" t="str">
            <v>Viáticos y gastos de viaje</v>
          </cell>
        </row>
        <row r="1085">
          <cell r="N1085" t="str">
            <v>Adquisición de Bienes</v>
          </cell>
          <cell r="V1085">
            <v>73319916</v>
          </cell>
        </row>
        <row r="1097">
          <cell r="N1097" t="str">
            <v>Gestión diferencial población vulnerable</v>
          </cell>
          <cell r="U1097">
            <v>10000000</v>
          </cell>
        </row>
        <row r="1104">
          <cell r="N1104" t="str">
            <v>OPERACIÓN DE LOS ESTABLECIMIENTOS EDUCATIVOS</v>
          </cell>
          <cell r="U1104">
            <v>2000000000</v>
          </cell>
        </row>
        <row r="1250">
          <cell r="N1250" t="str">
            <v>Intereses SGP PDA</v>
          </cell>
          <cell r="U1250">
            <v>60000000</v>
          </cell>
        </row>
        <row r="1318">
          <cell r="U1318">
            <v>1689250000</v>
          </cell>
        </row>
        <row r="1319">
          <cell r="N1319" t="str">
            <v>Calidad, cobertura y fortalecimiento de la educacion inicial, prescolar, básica y media</v>
          </cell>
        </row>
      </sheetData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PTO GASTOS 2022"/>
      <sheetName val="PPTO GASTOS 2022 (2)"/>
      <sheetName val="ANEXO DE GASTO"/>
      <sheetName val="Hoja1"/>
      <sheetName val="Hoja3"/>
      <sheetName val="POAI 2022"/>
      <sheetName val="PPTO GASTOS 2022 (3)"/>
      <sheetName val="Hoja2"/>
      <sheetName val="PPTO GASTOS 2022 (4)"/>
    </sheetNames>
    <sheetDataSet>
      <sheetData sheetId="0" refreshError="1"/>
      <sheetData sheetId="1" refreshError="1">
        <row r="1">
          <cell r="T1">
            <v>0</v>
          </cell>
        </row>
        <row r="2">
          <cell r="T2">
            <v>0</v>
          </cell>
        </row>
        <row r="336">
          <cell r="N336">
            <v>19159407198.609997</v>
          </cell>
        </row>
        <row r="342">
          <cell r="N342">
            <v>708000000</v>
          </cell>
        </row>
        <row r="512">
          <cell r="N512">
            <v>1689250000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P394"/>
  <sheetViews>
    <sheetView showOutlineSymbols="0" workbookViewId="0">
      <pane ySplit="1" topLeftCell="A312" activePane="bottomLeft" state="frozen"/>
      <selection pane="bottomLeft" activeCell="E326" sqref="E326"/>
    </sheetView>
  </sheetViews>
  <sheetFormatPr baseColWidth="10" defaultColWidth="6.7109375" defaultRowHeight="12.75" customHeight="1"/>
  <cols>
    <col min="1" max="1" width="49.7109375" style="284" customWidth="1"/>
    <col min="2" max="2" width="6.7109375" style="284" customWidth="1"/>
    <col min="3" max="3" width="12" style="284" customWidth="1"/>
    <col min="4" max="4" width="68.7109375" style="284" customWidth="1"/>
    <col min="5" max="5" width="20.42578125" style="284" customWidth="1"/>
    <col min="6" max="14" width="6.7109375" style="284" customWidth="1"/>
    <col min="15" max="15" width="17.42578125" style="284" customWidth="1"/>
    <col min="16" max="16" width="24.28515625" style="284" customWidth="1"/>
    <col min="17" max="256" width="6.7109375" style="284"/>
    <col min="257" max="257" width="49.7109375" style="284" customWidth="1"/>
    <col min="258" max="258" width="6.7109375" style="284" customWidth="1"/>
    <col min="259" max="259" width="12" style="284" customWidth="1"/>
    <col min="260" max="260" width="68.7109375" style="284" customWidth="1"/>
    <col min="261" max="261" width="20.42578125" style="284" customWidth="1"/>
    <col min="262" max="270" width="6.7109375" style="284" customWidth="1"/>
    <col min="271" max="271" width="17.42578125" style="284" customWidth="1"/>
    <col min="272" max="272" width="24.28515625" style="284" customWidth="1"/>
    <col min="273" max="512" width="6.7109375" style="284"/>
    <col min="513" max="513" width="49.7109375" style="284" customWidth="1"/>
    <col min="514" max="514" width="6.7109375" style="284" customWidth="1"/>
    <col min="515" max="515" width="12" style="284" customWidth="1"/>
    <col min="516" max="516" width="68.7109375" style="284" customWidth="1"/>
    <col min="517" max="517" width="20.42578125" style="284" customWidth="1"/>
    <col min="518" max="526" width="6.7109375" style="284" customWidth="1"/>
    <col min="527" max="527" width="17.42578125" style="284" customWidth="1"/>
    <col min="528" max="528" width="24.28515625" style="284" customWidth="1"/>
    <col min="529" max="768" width="6.7109375" style="284"/>
    <col min="769" max="769" width="49.7109375" style="284" customWidth="1"/>
    <col min="770" max="770" width="6.7109375" style="284" customWidth="1"/>
    <col min="771" max="771" width="12" style="284" customWidth="1"/>
    <col min="772" max="772" width="68.7109375" style="284" customWidth="1"/>
    <col min="773" max="773" width="20.42578125" style="284" customWidth="1"/>
    <col min="774" max="782" width="6.7109375" style="284" customWidth="1"/>
    <col min="783" max="783" width="17.42578125" style="284" customWidth="1"/>
    <col min="784" max="784" width="24.28515625" style="284" customWidth="1"/>
    <col min="785" max="1024" width="6.7109375" style="284"/>
    <col min="1025" max="1025" width="49.7109375" style="284" customWidth="1"/>
    <col min="1026" max="1026" width="6.7109375" style="284" customWidth="1"/>
    <col min="1027" max="1027" width="12" style="284" customWidth="1"/>
    <col min="1028" max="1028" width="68.7109375" style="284" customWidth="1"/>
    <col min="1029" max="1029" width="20.42578125" style="284" customWidth="1"/>
    <col min="1030" max="1038" width="6.7109375" style="284" customWidth="1"/>
    <col min="1039" max="1039" width="17.42578125" style="284" customWidth="1"/>
    <col min="1040" max="1040" width="24.28515625" style="284" customWidth="1"/>
    <col min="1041" max="1280" width="6.7109375" style="284"/>
    <col min="1281" max="1281" width="49.7109375" style="284" customWidth="1"/>
    <col min="1282" max="1282" width="6.7109375" style="284" customWidth="1"/>
    <col min="1283" max="1283" width="12" style="284" customWidth="1"/>
    <col min="1284" max="1284" width="68.7109375" style="284" customWidth="1"/>
    <col min="1285" max="1285" width="20.42578125" style="284" customWidth="1"/>
    <col min="1286" max="1294" width="6.7109375" style="284" customWidth="1"/>
    <col min="1295" max="1295" width="17.42578125" style="284" customWidth="1"/>
    <col min="1296" max="1296" width="24.28515625" style="284" customWidth="1"/>
    <col min="1297" max="1536" width="6.7109375" style="284"/>
    <col min="1537" max="1537" width="49.7109375" style="284" customWidth="1"/>
    <col min="1538" max="1538" width="6.7109375" style="284" customWidth="1"/>
    <col min="1539" max="1539" width="12" style="284" customWidth="1"/>
    <col min="1540" max="1540" width="68.7109375" style="284" customWidth="1"/>
    <col min="1541" max="1541" width="20.42578125" style="284" customWidth="1"/>
    <col min="1542" max="1550" width="6.7109375" style="284" customWidth="1"/>
    <col min="1551" max="1551" width="17.42578125" style="284" customWidth="1"/>
    <col min="1552" max="1552" width="24.28515625" style="284" customWidth="1"/>
    <col min="1553" max="1792" width="6.7109375" style="284"/>
    <col min="1793" max="1793" width="49.7109375" style="284" customWidth="1"/>
    <col min="1794" max="1794" width="6.7109375" style="284" customWidth="1"/>
    <col min="1795" max="1795" width="12" style="284" customWidth="1"/>
    <col min="1796" max="1796" width="68.7109375" style="284" customWidth="1"/>
    <col min="1797" max="1797" width="20.42578125" style="284" customWidth="1"/>
    <col min="1798" max="1806" width="6.7109375" style="284" customWidth="1"/>
    <col min="1807" max="1807" width="17.42578125" style="284" customWidth="1"/>
    <col min="1808" max="1808" width="24.28515625" style="284" customWidth="1"/>
    <col min="1809" max="2048" width="6.7109375" style="284"/>
    <col min="2049" max="2049" width="49.7109375" style="284" customWidth="1"/>
    <col min="2050" max="2050" width="6.7109375" style="284" customWidth="1"/>
    <col min="2051" max="2051" width="12" style="284" customWidth="1"/>
    <col min="2052" max="2052" width="68.7109375" style="284" customWidth="1"/>
    <col min="2053" max="2053" width="20.42578125" style="284" customWidth="1"/>
    <col min="2054" max="2062" width="6.7109375" style="284" customWidth="1"/>
    <col min="2063" max="2063" width="17.42578125" style="284" customWidth="1"/>
    <col min="2064" max="2064" width="24.28515625" style="284" customWidth="1"/>
    <col min="2065" max="2304" width="6.7109375" style="284"/>
    <col min="2305" max="2305" width="49.7109375" style="284" customWidth="1"/>
    <col min="2306" max="2306" width="6.7109375" style="284" customWidth="1"/>
    <col min="2307" max="2307" width="12" style="284" customWidth="1"/>
    <col min="2308" max="2308" width="68.7109375" style="284" customWidth="1"/>
    <col min="2309" max="2309" width="20.42578125" style="284" customWidth="1"/>
    <col min="2310" max="2318" width="6.7109375" style="284" customWidth="1"/>
    <col min="2319" max="2319" width="17.42578125" style="284" customWidth="1"/>
    <col min="2320" max="2320" width="24.28515625" style="284" customWidth="1"/>
    <col min="2321" max="2560" width="6.7109375" style="284"/>
    <col min="2561" max="2561" width="49.7109375" style="284" customWidth="1"/>
    <col min="2562" max="2562" width="6.7109375" style="284" customWidth="1"/>
    <col min="2563" max="2563" width="12" style="284" customWidth="1"/>
    <col min="2564" max="2564" width="68.7109375" style="284" customWidth="1"/>
    <col min="2565" max="2565" width="20.42578125" style="284" customWidth="1"/>
    <col min="2566" max="2574" width="6.7109375" style="284" customWidth="1"/>
    <col min="2575" max="2575" width="17.42578125" style="284" customWidth="1"/>
    <col min="2576" max="2576" width="24.28515625" style="284" customWidth="1"/>
    <col min="2577" max="2816" width="6.7109375" style="284"/>
    <col min="2817" max="2817" width="49.7109375" style="284" customWidth="1"/>
    <col min="2818" max="2818" width="6.7109375" style="284" customWidth="1"/>
    <col min="2819" max="2819" width="12" style="284" customWidth="1"/>
    <col min="2820" max="2820" width="68.7109375" style="284" customWidth="1"/>
    <col min="2821" max="2821" width="20.42578125" style="284" customWidth="1"/>
    <col min="2822" max="2830" width="6.7109375" style="284" customWidth="1"/>
    <col min="2831" max="2831" width="17.42578125" style="284" customWidth="1"/>
    <col min="2832" max="2832" width="24.28515625" style="284" customWidth="1"/>
    <col min="2833" max="3072" width="6.7109375" style="284"/>
    <col min="3073" max="3073" width="49.7109375" style="284" customWidth="1"/>
    <col min="3074" max="3074" width="6.7109375" style="284" customWidth="1"/>
    <col min="3075" max="3075" width="12" style="284" customWidth="1"/>
    <col min="3076" max="3076" width="68.7109375" style="284" customWidth="1"/>
    <col min="3077" max="3077" width="20.42578125" style="284" customWidth="1"/>
    <col min="3078" max="3086" width="6.7109375" style="284" customWidth="1"/>
    <col min="3087" max="3087" width="17.42578125" style="284" customWidth="1"/>
    <col min="3088" max="3088" width="24.28515625" style="284" customWidth="1"/>
    <col min="3089" max="3328" width="6.7109375" style="284"/>
    <col min="3329" max="3329" width="49.7109375" style="284" customWidth="1"/>
    <col min="3330" max="3330" width="6.7109375" style="284" customWidth="1"/>
    <col min="3331" max="3331" width="12" style="284" customWidth="1"/>
    <col min="3332" max="3332" width="68.7109375" style="284" customWidth="1"/>
    <col min="3333" max="3333" width="20.42578125" style="284" customWidth="1"/>
    <col min="3334" max="3342" width="6.7109375" style="284" customWidth="1"/>
    <col min="3343" max="3343" width="17.42578125" style="284" customWidth="1"/>
    <col min="3344" max="3344" width="24.28515625" style="284" customWidth="1"/>
    <col min="3345" max="3584" width="6.7109375" style="284"/>
    <col min="3585" max="3585" width="49.7109375" style="284" customWidth="1"/>
    <col min="3586" max="3586" width="6.7109375" style="284" customWidth="1"/>
    <col min="3587" max="3587" width="12" style="284" customWidth="1"/>
    <col min="3588" max="3588" width="68.7109375" style="284" customWidth="1"/>
    <col min="3589" max="3589" width="20.42578125" style="284" customWidth="1"/>
    <col min="3590" max="3598" width="6.7109375" style="284" customWidth="1"/>
    <col min="3599" max="3599" width="17.42578125" style="284" customWidth="1"/>
    <col min="3600" max="3600" width="24.28515625" style="284" customWidth="1"/>
    <col min="3601" max="3840" width="6.7109375" style="284"/>
    <col min="3841" max="3841" width="49.7109375" style="284" customWidth="1"/>
    <col min="3842" max="3842" width="6.7109375" style="284" customWidth="1"/>
    <col min="3843" max="3843" width="12" style="284" customWidth="1"/>
    <col min="3844" max="3844" width="68.7109375" style="284" customWidth="1"/>
    <col min="3845" max="3845" width="20.42578125" style="284" customWidth="1"/>
    <col min="3846" max="3854" width="6.7109375" style="284" customWidth="1"/>
    <col min="3855" max="3855" width="17.42578125" style="284" customWidth="1"/>
    <col min="3856" max="3856" width="24.28515625" style="284" customWidth="1"/>
    <col min="3857" max="4096" width="6.7109375" style="284"/>
    <col min="4097" max="4097" width="49.7109375" style="284" customWidth="1"/>
    <col min="4098" max="4098" width="6.7109375" style="284" customWidth="1"/>
    <col min="4099" max="4099" width="12" style="284" customWidth="1"/>
    <col min="4100" max="4100" width="68.7109375" style="284" customWidth="1"/>
    <col min="4101" max="4101" width="20.42578125" style="284" customWidth="1"/>
    <col min="4102" max="4110" width="6.7109375" style="284" customWidth="1"/>
    <col min="4111" max="4111" width="17.42578125" style="284" customWidth="1"/>
    <col min="4112" max="4112" width="24.28515625" style="284" customWidth="1"/>
    <col min="4113" max="4352" width="6.7109375" style="284"/>
    <col min="4353" max="4353" width="49.7109375" style="284" customWidth="1"/>
    <col min="4354" max="4354" width="6.7109375" style="284" customWidth="1"/>
    <col min="4355" max="4355" width="12" style="284" customWidth="1"/>
    <col min="4356" max="4356" width="68.7109375" style="284" customWidth="1"/>
    <col min="4357" max="4357" width="20.42578125" style="284" customWidth="1"/>
    <col min="4358" max="4366" width="6.7109375" style="284" customWidth="1"/>
    <col min="4367" max="4367" width="17.42578125" style="284" customWidth="1"/>
    <col min="4368" max="4368" width="24.28515625" style="284" customWidth="1"/>
    <col min="4369" max="4608" width="6.7109375" style="284"/>
    <col min="4609" max="4609" width="49.7109375" style="284" customWidth="1"/>
    <col min="4610" max="4610" width="6.7109375" style="284" customWidth="1"/>
    <col min="4611" max="4611" width="12" style="284" customWidth="1"/>
    <col min="4612" max="4612" width="68.7109375" style="284" customWidth="1"/>
    <col min="4613" max="4613" width="20.42578125" style="284" customWidth="1"/>
    <col min="4614" max="4622" width="6.7109375" style="284" customWidth="1"/>
    <col min="4623" max="4623" width="17.42578125" style="284" customWidth="1"/>
    <col min="4624" max="4624" width="24.28515625" style="284" customWidth="1"/>
    <col min="4625" max="4864" width="6.7109375" style="284"/>
    <col min="4865" max="4865" width="49.7109375" style="284" customWidth="1"/>
    <col min="4866" max="4866" width="6.7109375" style="284" customWidth="1"/>
    <col min="4867" max="4867" width="12" style="284" customWidth="1"/>
    <col min="4868" max="4868" width="68.7109375" style="284" customWidth="1"/>
    <col min="4869" max="4869" width="20.42578125" style="284" customWidth="1"/>
    <col min="4870" max="4878" width="6.7109375" style="284" customWidth="1"/>
    <col min="4879" max="4879" width="17.42578125" style="284" customWidth="1"/>
    <col min="4880" max="4880" width="24.28515625" style="284" customWidth="1"/>
    <col min="4881" max="5120" width="6.7109375" style="284"/>
    <col min="5121" max="5121" width="49.7109375" style="284" customWidth="1"/>
    <col min="5122" max="5122" width="6.7109375" style="284" customWidth="1"/>
    <col min="5123" max="5123" width="12" style="284" customWidth="1"/>
    <col min="5124" max="5124" width="68.7109375" style="284" customWidth="1"/>
    <col min="5125" max="5125" width="20.42578125" style="284" customWidth="1"/>
    <col min="5126" max="5134" width="6.7109375" style="284" customWidth="1"/>
    <col min="5135" max="5135" width="17.42578125" style="284" customWidth="1"/>
    <col min="5136" max="5136" width="24.28515625" style="284" customWidth="1"/>
    <col min="5137" max="5376" width="6.7109375" style="284"/>
    <col min="5377" max="5377" width="49.7109375" style="284" customWidth="1"/>
    <col min="5378" max="5378" width="6.7109375" style="284" customWidth="1"/>
    <col min="5379" max="5379" width="12" style="284" customWidth="1"/>
    <col min="5380" max="5380" width="68.7109375" style="284" customWidth="1"/>
    <col min="5381" max="5381" width="20.42578125" style="284" customWidth="1"/>
    <col min="5382" max="5390" width="6.7109375" style="284" customWidth="1"/>
    <col min="5391" max="5391" width="17.42578125" style="284" customWidth="1"/>
    <col min="5392" max="5392" width="24.28515625" style="284" customWidth="1"/>
    <col min="5393" max="5632" width="6.7109375" style="284"/>
    <col min="5633" max="5633" width="49.7109375" style="284" customWidth="1"/>
    <col min="5634" max="5634" width="6.7109375" style="284" customWidth="1"/>
    <col min="5635" max="5635" width="12" style="284" customWidth="1"/>
    <col min="5636" max="5636" width="68.7109375" style="284" customWidth="1"/>
    <col min="5637" max="5637" width="20.42578125" style="284" customWidth="1"/>
    <col min="5638" max="5646" width="6.7109375" style="284" customWidth="1"/>
    <col min="5647" max="5647" width="17.42578125" style="284" customWidth="1"/>
    <col min="5648" max="5648" width="24.28515625" style="284" customWidth="1"/>
    <col min="5649" max="5888" width="6.7109375" style="284"/>
    <col min="5889" max="5889" width="49.7109375" style="284" customWidth="1"/>
    <col min="5890" max="5890" width="6.7109375" style="284" customWidth="1"/>
    <col min="5891" max="5891" width="12" style="284" customWidth="1"/>
    <col min="5892" max="5892" width="68.7109375" style="284" customWidth="1"/>
    <col min="5893" max="5893" width="20.42578125" style="284" customWidth="1"/>
    <col min="5894" max="5902" width="6.7109375" style="284" customWidth="1"/>
    <col min="5903" max="5903" width="17.42578125" style="284" customWidth="1"/>
    <col min="5904" max="5904" width="24.28515625" style="284" customWidth="1"/>
    <col min="5905" max="6144" width="6.7109375" style="284"/>
    <col min="6145" max="6145" width="49.7109375" style="284" customWidth="1"/>
    <col min="6146" max="6146" width="6.7109375" style="284" customWidth="1"/>
    <col min="6147" max="6147" width="12" style="284" customWidth="1"/>
    <col min="6148" max="6148" width="68.7109375" style="284" customWidth="1"/>
    <col min="6149" max="6149" width="20.42578125" style="284" customWidth="1"/>
    <col min="6150" max="6158" width="6.7109375" style="284" customWidth="1"/>
    <col min="6159" max="6159" width="17.42578125" style="284" customWidth="1"/>
    <col min="6160" max="6160" width="24.28515625" style="284" customWidth="1"/>
    <col min="6161" max="6400" width="6.7109375" style="284"/>
    <col min="6401" max="6401" width="49.7109375" style="284" customWidth="1"/>
    <col min="6402" max="6402" width="6.7109375" style="284" customWidth="1"/>
    <col min="6403" max="6403" width="12" style="284" customWidth="1"/>
    <col min="6404" max="6404" width="68.7109375" style="284" customWidth="1"/>
    <col min="6405" max="6405" width="20.42578125" style="284" customWidth="1"/>
    <col min="6406" max="6414" width="6.7109375" style="284" customWidth="1"/>
    <col min="6415" max="6415" width="17.42578125" style="284" customWidth="1"/>
    <col min="6416" max="6416" width="24.28515625" style="284" customWidth="1"/>
    <col min="6417" max="6656" width="6.7109375" style="284"/>
    <col min="6657" max="6657" width="49.7109375" style="284" customWidth="1"/>
    <col min="6658" max="6658" width="6.7109375" style="284" customWidth="1"/>
    <col min="6659" max="6659" width="12" style="284" customWidth="1"/>
    <col min="6660" max="6660" width="68.7109375" style="284" customWidth="1"/>
    <col min="6661" max="6661" width="20.42578125" style="284" customWidth="1"/>
    <col min="6662" max="6670" width="6.7109375" style="284" customWidth="1"/>
    <col min="6671" max="6671" width="17.42578125" style="284" customWidth="1"/>
    <col min="6672" max="6672" width="24.28515625" style="284" customWidth="1"/>
    <col min="6673" max="6912" width="6.7109375" style="284"/>
    <col min="6913" max="6913" width="49.7109375" style="284" customWidth="1"/>
    <col min="6914" max="6914" width="6.7109375" style="284" customWidth="1"/>
    <col min="6915" max="6915" width="12" style="284" customWidth="1"/>
    <col min="6916" max="6916" width="68.7109375" style="284" customWidth="1"/>
    <col min="6917" max="6917" width="20.42578125" style="284" customWidth="1"/>
    <col min="6918" max="6926" width="6.7109375" style="284" customWidth="1"/>
    <col min="6927" max="6927" width="17.42578125" style="284" customWidth="1"/>
    <col min="6928" max="6928" width="24.28515625" style="284" customWidth="1"/>
    <col min="6929" max="7168" width="6.7109375" style="284"/>
    <col min="7169" max="7169" width="49.7109375" style="284" customWidth="1"/>
    <col min="7170" max="7170" width="6.7109375" style="284" customWidth="1"/>
    <col min="7171" max="7171" width="12" style="284" customWidth="1"/>
    <col min="7172" max="7172" width="68.7109375" style="284" customWidth="1"/>
    <col min="7173" max="7173" width="20.42578125" style="284" customWidth="1"/>
    <col min="7174" max="7182" width="6.7109375" style="284" customWidth="1"/>
    <col min="7183" max="7183" width="17.42578125" style="284" customWidth="1"/>
    <col min="7184" max="7184" width="24.28515625" style="284" customWidth="1"/>
    <col min="7185" max="7424" width="6.7109375" style="284"/>
    <col min="7425" max="7425" width="49.7109375" style="284" customWidth="1"/>
    <col min="7426" max="7426" width="6.7109375" style="284" customWidth="1"/>
    <col min="7427" max="7427" width="12" style="284" customWidth="1"/>
    <col min="7428" max="7428" width="68.7109375" style="284" customWidth="1"/>
    <col min="7429" max="7429" width="20.42578125" style="284" customWidth="1"/>
    <col min="7430" max="7438" width="6.7109375" style="284" customWidth="1"/>
    <col min="7439" max="7439" width="17.42578125" style="284" customWidth="1"/>
    <col min="7440" max="7440" width="24.28515625" style="284" customWidth="1"/>
    <col min="7441" max="7680" width="6.7109375" style="284"/>
    <col min="7681" max="7681" width="49.7109375" style="284" customWidth="1"/>
    <col min="7682" max="7682" width="6.7109375" style="284" customWidth="1"/>
    <col min="7683" max="7683" width="12" style="284" customWidth="1"/>
    <col min="7684" max="7684" width="68.7109375" style="284" customWidth="1"/>
    <col min="7685" max="7685" width="20.42578125" style="284" customWidth="1"/>
    <col min="7686" max="7694" width="6.7109375" style="284" customWidth="1"/>
    <col min="7695" max="7695" width="17.42578125" style="284" customWidth="1"/>
    <col min="7696" max="7696" width="24.28515625" style="284" customWidth="1"/>
    <col min="7697" max="7936" width="6.7109375" style="284"/>
    <col min="7937" max="7937" width="49.7109375" style="284" customWidth="1"/>
    <col min="7938" max="7938" width="6.7109375" style="284" customWidth="1"/>
    <col min="7939" max="7939" width="12" style="284" customWidth="1"/>
    <col min="7940" max="7940" width="68.7109375" style="284" customWidth="1"/>
    <col min="7941" max="7941" width="20.42578125" style="284" customWidth="1"/>
    <col min="7942" max="7950" width="6.7109375" style="284" customWidth="1"/>
    <col min="7951" max="7951" width="17.42578125" style="284" customWidth="1"/>
    <col min="7952" max="7952" width="24.28515625" style="284" customWidth="1"/>
    <col min="7953" max="8192" width="6.7109375" style="284"/>
    <col min="8193" max="8193" width="49.7109375" style="284" customWidth="1"/>
    <col min="8194" max="8194" width="6.7109375" style="284" customWidth="1"/>
    <col min="8195" max="8195" width="12" style="284" customWidth="1"/>
    <col min="8196" max="8196" width="68.7109375" style="284" customWidth="1"/>
    <col min="8197" max="8197" width="20.42578125" style="284" customWidth="1"/>
    <col min="8198" max="8206" width="6.7109375" style="284" customWidth="1"/>
    <col min="8207" max="8207" width="17.42578125" style="284" customWidth="1"/>
    <col min="8208" max="8208" width="24.28515625" style="284" customWidth="1"/>
    <col min="8209" max="8448" width="6.7109375" style="284"/>
    <col min="8449" max="8449" width="49.7109375" style="284" customWidth="1"/>
    <col min="8450" max="8450" width="6.7109375" style="284" customWidth="1"/>
    <col min="8451" max="8451" width="12" style="284" customWidth="1"/>
    <col min="8452" max="8452" width="68.7109375" style="284" customWidth="1"/>
    <col min="8453" max="8453" width="20.42578125" style="284" customWidth="1"/>
    <col min="8454" max="8462" width="6.7109375" style="284" customWidth="1"/>
    <col min="8463" max="8463" width="17.42578125" style="284" customWidth="1"/>
    <col min="8464" max="8464" width="24.28515625" style="284" customWidth="1"/>
    <col min="8465" max="8704" width="6.7109375" style="284"/>
    <col min="8705" max="8705" width="49.7109375" style="284" customWidth="1"/>
    <col min="8706" max="8706" width="6.7109375" style="284" customWidth="1"/>
    <col min="8707" max="8707" width="12" style="284" customWidth="1"/>
    <col min="8708" max="8708" width="68.7109375" style="284" customWidth="1"/>
    <col min="8709" max="8709" width="20.42578125" style="284" customWidth="1"/>
    <col min="8710" max="8718" width="6.7109375" style="284" customWidth="1"/>
    <col min="8719" max="8719" width="17.42578125" style="284" customWidth="1"/>
    <col min="8720" max="8720" width="24.28515625" style="284" customWidth="1"/>
    <col min="8721" max="8960" width="6.7109375" style="284"/>
    <col min="8961" max="8961" width="49.7109375" style="284" customWidth="1"/>
    <col min="8962" max="8962" width="6.7109375" style="284" customWidth="1"/>
    <col min="8963" max="8963" width="12" style="284" customWidth="1"/>
    <col min="8964" max="8964" width="68.7109375" style="284" customWidth="1"/>
    <col min="8965" max="8965" width="20.42578125" style="284" customWidth="1"/>
    <col min="8966" max="8974" width="6.7109375" style="284" customWidth="1"/>
    <col min="8975" max="8975" width="17.42578125" style="284" customWidth="1"/>
    <col min="8976" max="8976" width="24.28515625" style="284" customWidth="1"/>
    <col min="8977" max="9216" width="6.7109375" style="284"/>
    <col min="9217" max="9217" width="49.7109375" style="284" customWidth="1"/>
    <col min="9218" max="9218" width="6.7109375" style="284" customWidth="1"/>
    <col min="9219" max="9219" width="12" style="284" customWidth="1"/>
    <col min="9220" max="9220" width="68.7109375" style="284" customWidth="1"/>
    <col min="9221" max="9221" width="20.42578125" style="284" customWidth="1"/>
    <col min="9222" max="9230" width="6.7109375" style="284" customWidth="1"/>
    <col min="9231" max="9231" width="17.42578125" style="284" customWidth="1"/>
    <col min="9232" max="9232" width="24.28515625" style="284" customWidth="1"/>
    <col min="9233" max="9472" width="6.7109375" style="284"/>
    <col min="9473" max="9473" width="49.7109375" style="284" customWidth="1"/>
    <col min="9474" max="9474" width="6.7109375" style="284" customWidth="1"/>
    <col min="9475" max="9475" width="12" style="284" customWidth="1"/>
    <col min="9476" max="9476" width="68.7109375" style="284" customWidth="1"/>
    <col min="9477" max="9477" width="20.42578125" style="284" customWidth="1"/>
    <col min="9478" max="9486" width="6.7109375" style="284" customWidth="1"/>
    <col min="9487" max="9487" width="17.42578125" style="284" customWidth="1"/>
    <col min="9488" max="9488" width="24.28515625" style="284" customWidth="1"/>
    <col min="9489" max="9728" width="6.7109375" style="284"/>
    <col min="9729" max="9729" width="49.7109375" style="284" customWidth="1"/>
    <col min="9730" max="9730" width="6.7109375" style="284" customWidth="1"/>
    <col min="9731" max="9731" width="12" style="284" customWidth="1"/>
    <col min="9732" max="9732" width="68.7109375" style="284" customWidth="1"/>
    <col min="9733" max="9733" width="20.42578125" style="284" customWidth="1"/>
    <col min="9734" max="9742" width="6.7109375" style="284" customWidth="1"/>
    <col min="9743" max="9743" width="17.42578125" style="284" customWidth="1"/>
    <col min="9744" max="9744" width="24.28515625" style="284" customWidth="1"/>
    <col min="9745" max="9984" width="6.7109375" style="284"/>
    <col min="9985" max="9985" width="49.7109375" style="284" customWidth="1"/>
    <col min="9986" max="9986" width="6.7109375" style="284" customWidth="1"/>
    <col min="9987" max="9987" width="12" style="284" customWidth="1"/>
    <col min="9988" max="9988" width="68.7109375" style="284" customWidth="1"/>
    <col min="9989" max="9989" width="20.42578125" style="284" customWidth="1"/>
    <col min="9990" max="9998" width="6.7109375" style="284" customWidth="1"/>
    <col min="9999" max="9999" width="17.42578125" style="284" customWidth="1"/>
    <col min="10000" max="10000" width="24.28515625" style="284" customWidth="1"/>
    <col min="10001" max="10240" width="6.7109375" style="284"/>
    <col min="10241" max="10241" width="49.7109375" style="284" customWidth="1"/>
    <col min="10242" max="10242" width="6.7109375" style="284" customWidth="1"/>
    <col min="10243" max="10243" width="12" style="284" customWidth="1"/>
    <col min="10244" max="10244" width="68.7109375" style="284" customWidth="1"/>
    <col min="10245" max="10245" width="20.42578125" style="284" customWidth="1"/>
    <col min="10246" max="10254" width="6.7109375" style="284" customWidth="1"/>
    <col min="10255" max="10255" width="17.42578125" style="284" customWidth="1"/>
    <col min="10256" max="10256" width="24.28515625" style="284" customWidth="1"/>
    <col min="10257" max="10496" width="6.7109375" style="284"/>
    <col min="10497" max="10497" width="49.7109375" style="284" customWidth="1"/>
    <col min="10498" max="10498" width="6.7109375" style="284" customWidth="1"/>
    <col min="10499" max="10499" width="12" style="284" customWidth="1"/>
    <col min="10500" max="10500" width="68.7109375" style="284" customWidth="1"/>
    <col min="10501" max="10501" width="20.42578125" style="284" customWidth="1"/>
    <col min="10502" max="10510" width="6.7109375" style="284" customWidth="1"/>
    <col min="10511" max="10511" width="17.42578125" style="284" customWidth="1"/>
    <col min="10512" max="10512" width="24.28515625" style="284" customWidth="1"/>
    <col min="10513" max="10752" width="6.7109375" style="284"/>
    <col min="10753" max="10753" width="49.7109375" style="284" customWidth="1"/>
    <col min="10754" max="10754" width="6.7109375" style="284" customWidth="1"/>
    <col min="10755" max="10755" width="12" style="284" customWidth="1"/>
    <col min="10756" max="10756" width="68.7109375" style="284" customWidth="1"/>
    <col min="10757" max="10757" width="20.42578125" style="284" customWidth="1"/>
    <col min="10758" max="10766" width="6.7109375" style="284" customWidth="1"/>
    <col min="10767" max="10767" width="17.42578125" style="284" customWidth="1"/>
    <col min="10768" max="10768" width="24.28515625" style="284" customWidth="1"/>
    <col min="10769" max="11008" width="6.7109375" style="284"/>
    <col min="11009" max="11009" width="49.7109375" style="284" customWidth="1"/>
    <col min="11010" max="11010" width="6.7109375" style="284" customWidth="1"/>
    <col min="11011" max="11011" width="12" style="284" customWidth="1"/>
    <col min="11012" max="11012" width="68.7109375" style="284" customWidth="1"/>
    <col min="11013" max="11013" width="20.42578125" style="284" customWidth="1"/>
    <col min="11014" max="11022" width="6.7109375" style="284" customWidth="1"/>
    <col min="11023" max="11023" width="17.42578125" style="284" customWidth="1"/>
    <col min="11024" max="11024" width="24.28515625" style="284" customWidth="1"/>
    <col min="11025" max="11264" width="6.7109375" style="284"/>
    <col min="11265" max="11265" width="49.7109375" style="284" customWidth="1"/>
    <col min="11266" max="11266" width="6.7109375" style="284" customWidth="1"/>
    <col min="11267" max="11267" width="12" style="284" customWidth="1"/>
    <col min="11268" max="11268" width="68.7109375" style="284" customWidth="1"/>
    <col min="11269" max="11269" width="20.42578125" style="284" customWidth="1"/>
    <col min="11270" max="11278" width="6.7109375" style="284" customWidth="1"/>
    <col min="11279" max="11279" width="17.42578125" style="284" customWidth="1"/>
    <col min="11280" max="11280" width="24.28515625" style="284" customWidth="1"/>
    <col min="11281" max="11520" width="6.7109375" style="284"/>
    <col min="11521" max="11521" width="49.7109375" style="284" customWidth="1"/>
    <col min="11522" max="11522" width="6.7109375" style="284" customWidth="1"/>
    <col min="11523" max="11523" width="12" style="284" customWidth="1"/>
    <col min="11524" max="11524" width="68.7109375" style="284" customWidth="1"/>
    <col min="11525" max="11525" width="20.42578125" style="284" customWidth="1"/>
    <col min="11526" max="11534" width="6.7109375" style="284" customWidth="1"/>
    <col min="11535" max="11535" width="17.42578125" style="284" customWidth="1"/>
    <col min="11536" max="11536" width="24.28515625" style="284" customWidth="1"/>
    <col min="11537" max="11776" width="6.7109375" style="284"/>
    <col min="11777" max="11777" width="49.7109375" style="284" customWidth="1"/>
    <col min="11778" max="11778" width="6.7109375" style="284" customWidth="1"/>
    <col min="11779" max="11779" width="12" style="284" customWidth="1"/>
    <col min="11780" max="11780" width="68.7109375" style="284" customWidth="1"/>
    <col min="11781" max="11781" width="20.42578125" style="284" customWidth="1"/>
    <col min="11782" max="11790" width="6.7109375" style="284" customWidth="1"/>
    <col min="11791" max="11791" width="17.42578125" style="284" customWidth="1"/>
    <col min="11792" max="11792" width="24.28515625" style="284" customWidth="1"/>
    <col min="11793" max="12032" width="6.7109375" style="284"/>
    <col min="12033" max="12033" width="49.7109375" style="284" customWidth="1"/>
    <col min="12034" max="12034" width="6.7109375" style="284" customWidth="1"/>
    <col min="12035" max="12035" width="12" style="284" customWidth="1"/>
    <col min="12036" max="12036" width="68.7109375" style="284" customWidth="1"/>
    <col min="12037" max="12037" width="20.42578125" style="284" customWidth="1"/>
    <col min="12038" max="12046" width="6.7109375" style="284" customWidth="1"/>
    <col min="12047" max="12047" width="17.42578125" style="284" customWidth="1"/>
    <col min="12048" max="12048" width="24.28515625" style="284" customWidth="1"/>
    <col min="12049" max="12288" width="6.7109375" style="284"/>
    <col min="12289" max="12289" width="49.7109375" style="284" customWidth="1"/>
    <col min="12290" max="12290" width="6.7109375" style="284" customWidth="1"/>
    <col min="12291" max="12291" width="12" style="284" customWidth="1"/>
    <col min="12292" max="12292" width="68.7109375" style="284" customWidth="1"/>
    <col min="12293" max="12293" width="20.42578125" style="284" customWidth="1"/>
    <col min="12294" max="12302" width="6.7109375" style="284" customWidth="1"/>
    <col min="12303" max="12303" width="17.42578125" style="284" customWidth="1"/>
    <col min="12304" max="12304" width="24.28515625" style="284" customWidth="1"/>
    <col min="12305" max="12544" width="6.7109375" style="284"/>
    <col min="12545" max="12545" width="49.7109375" style="284" customWidth="1"/>
    <col min="12546" max="12546" width="6.7109375" style="284" customWidth="1"/>
    <col min="12547" max="12547" width="12" style="284" customWidth="1"/>
    <col min="12548" max="12548" width="68.7109375" style="284" customWidth="1"/>
    <col min="12549" max="12549" width="20.42578125" style="284" customWidth="1"/>
    <col min="12550" max="12558" width="6.7109375" style="284" customWidth="1"/>
    <col min="12559" max="12559" width="17.42578125" style="284" customWidth="1"/>
    <col min="12560" max="12560" width="24.28515625" style="284" customWidth="1"/>
    <col min="12561" max="12800" width="6.7109375" style="284"/>
    <col min="12801" max="12801" width="49.7109375" style="284" customWidth="1"/>
    <col min="12802" max="12802" width="6.7109375" style="284" customWidth="1"/>
    <col min="12803" max="12803" width="12" style="284" customWidth="1"/>
    <col min="12804" max="12804" width="68.7109375" style="284" customWidth="1"/>
    <col min="12805" max="12805" width="20.42578125" style="284" customWidth="1"/>
    <col min="12806" max="12814" width="6.7109375" style="284" customWidth="1"/>
    <col min="12815" max="12815" width="17.42578125" style="284" customWidth="1"/>
    <col min="12816" max="12816" width="24.28515625" style="284" customWidth="1"/>
    <col min="12817" max="13056" width="6.7109375" style="284"/>
    <col min="13057" max="13057" width="49.7109375" style="284" customWidth="1"/>
    <col min="13058" max="13058" width="6.7109375" style="284" customWidth="1"/>
    <col min="13059" max="13059" width="12" style="284" customWidth="1"/>
    <col min="13060" max="13060" width="68.7109375" style="284" customWidth="1"/>
    <col min="13061" max="13061" width="20.42578125" style="284" customWidth="1"/>
    <col min="13062" max="13070" width="6.7109375" style="284" customWidth="1"/>
    <col min="13071" max="13071" width="17.42578125" style="284" customWidth="1"/>
    <col min="13072" max="13072" width="24.28515625" style="284" customWidth="1"/>
    <col min="13073" max="13312" width="6.7109375" style="284"/>
    <col min="13313" max="13313" width="49.7109375" style="284" customWidth="1"/>
    <col min="13314" max="13314" width="6.7109375" style="284" customWidth="1"/>
    <col min="13315" max="13315" width="12" style="284" customWidth="1"/>
    <col min="13316" max="13316" width="68.7109375" style="284" customWidth="1"/>
    <col min="13317" max="13317" width="20.42578125" style="284" customWidth="1"/>
    <col min="13318" max="13326" width="6.7109375" style="284" customWidth="1"/>
    <col min="13327" max="13327" width="17.42578125" style="284" customWidth="1"/>
    <col min="13328" max="13328" width="24.28515625" style="284" customWidth="1"/>
    <col min="13329" max="13568" width="6.7109375" style="284"/>
    <col min="13569" max="13569" width="49.7109375" style="284" customWidth="1"/>
    <col min="13570" max="13570" width="6.7109375" style="284" customWidth="1"/>
    <col min="13571" max="13571" width="12" style="284" customWidth="1"/>
    <col min="13572" max="13572" width="68.7109375" style="284" customWidth="1"/>
    <col min="13573" max="13573" width="20.42578125" style="284" customWidth="1"/>
    <col min="13574" max="13582" width="6.7109375" style="284" customWidth="1"/>
    <col min="13583" max="13583" width="17.42578125" style="284" customWidth="1"/>
    <col min="13584" max="13584" width="24.28515625" style="284" customWidth="1"/>
    <col min="13585" max="13824" width="6.7109375" style="284"/>
    <col min="13825" max="13825" width="49.7109375" style="284" customWidth="1"/>
    <col min="13826" max="13826" width="6.7109375" style="284" customWidth="1"/>
    <col min="13827" max="13827" width="12" style="284" customWidth="1"/>
    <col min="13828" max="13828" width="68.7109375" style="284" customWidth="1"/>
    <col min="13829" max="13829" width="20.42578125" style="284" customWidth="1"/>
    <col min="13830" max="13838" width="6.7109375" style="284" customWidth="1"/>
    <col min="13839" max="13839" width="17.42578125" style="284" customWidth="1"/>
    <col min="13840" max="13840" width="24.28515625" style="284" customWidth="1"/>
    <col min="13841" max="14080" width="6.7109375" style="284"/>
    <col min="14081" max="14081" width="49.7109375" style="284" customWidth="1"/>
    <col min="14082" max="14082" width="6.7109375" style="284" customWidth="1"/>
    <col min="14083" max="14083" width="12" style="284" customWidth="1"/>
    <col min="14084" max="14084" width="68.7109375" style="284" customWidth="1"/>
    <col min="14085" max="14085" width="20.42578125" style="284" customWidth="1"/>
    <col min="14086" max="14094" width="6.7109375" style="284" customWidth="1"/>
    <col min="14095" max="14095" width="17.42578125" style="284" customWidth="1"/>
    <col min="14096" max="14096" width="24.28515625" style="284" customWidth="1"/>
    <col min="14097" max="14336" width="6.7109375" style="284"/>
    <col min="14337" max="14337" width="49.7109375" style="284" customWidth="1"/>
    <col min="14338" max="14338" width="6.7109375" style="284" customWidth="1"/>
    <col min="14339" max="14339" width="12" style="284" customWidth="1"/>
    <col min="14340" max="14340" width="68.7109375" style="284" customWidth="1"/>
    <col min="14341" max="14341" width="20.42578125" style="284" customWidth="1"/>
    <col min="14342" max="14350" width="6.7109375" style="284" customWidth="1"/>
    <col min="14351" max="14351" width="17.42578125" style="284" customWidth="1"/>
    <col min="14352" max="14352" width="24.28515625" style="284" customWidth="1"/>
    <col min="14353" max="14592" width="6.7109375" style="284"/>
    <col min="14593" max="14593" width="49.7109375" style="284" customWidth="1"/>
    <col min="14594" max="14594" width="6.7109375" style="284" customWidth="1"/>
    <col min="14595" max="14595" width="12" style="284" customWidth="1"/>
    <col min="14596" max="14596" width="68.7109375" style="284" customWidth="1"/>
    <col min="14597" max="14597" width="20.42578125" style="284" customWidth="1"/>
    <col min="14598" max="14606" width="6.7109375" style="284" customWidth="1"/>
    <col min="14607" max="14607" width="17.42578125" style="284" customWidth="1"/>
    <col min="14608" max="14608" width="24.28515625" style="284" customWidth="1"/>
    <col min="14609" max="14848" width="6.7109375" style="284"/>
    <col min="14849" max="14849" width="49.7109375" style="284" customWidth="1"/>
    <col min="14850" max="14850" width="6.7109375" style="284" customWidth="1"/>
    <col min="14851" max="14851" width="12" style="284" customWidth="1"/>
    <col min="14852" max="14852" width="68.7109375" style="284" customWidth="1"/>
    <col min="14853" max="14853" width="20.42578125" style="284" customWidth="1"/>
    <col min="14854" max="14862" width="6.7109375" style="284" customWidth="1"/>
    <col min="14863" max="14863" width="17.42578125" style="284" customWidth="1"/>
    <col min="14864" max="14864" width="24.28515625" style="284" customWidth="1"/>
    <col min="14865" max="15104" width="6.7109375" style="284"/>
    <col min="15105" max="15105" width="49.7109375" style="284" customWidth="1"/>
    <col min="15106" max="15106" width="6.7109375" style="284" customWidth="1"/>
    <col min="15107" max="15107" width="12" style="284" customWidth="1"/>
    <col min="15108" max="15108" width="68.7109375" style="284" customWidth="1"/>
    <col min="15109" max="15109" width="20.42578125" style="284" customWidth="1"/>
    <col min="15110" max="15118" width="6.7109375" style="284" customWidth="1"/>
    <col min="15119" max="15119" width="17.42578125" style="284" customWidth="1"/>
    <col min="15120" max="15120" width="24.28515625" style="284" customWidth="1"/>
    <col min="15121" max="15360" width="6.7109375" style="284"/>
    <col min="15361" max="15361" width="49.7109375" style="284" customWidth="1"/>
    <col min="15362" max="15362" width="6.7109375" style="284" customWidth="1"/>
    <col min="15363" max="15363" width="12" style="284" customWidth="1"/>
    <col min="15364" max="15364" width="68.7109375" style="284" customWidth="1"/>
    <col min="15365" max="15365" width="20.42578125" style="284" customWidth="1"/>
    <col min="15366" max="15374" width="6.7109375" style="284" customWidth="1"/>
    <col min="15375" max="15375" width="17.42578125" style="284" customWidth="1"/>
    <col min="15376" max="15376" width="24.28515625" style="284" customWidth="1"/>
    <col min="15377" max="15616" width="6.7109375" style="284"/>
    <col min="15617" max="15617" width="49.7109375" style="284" customWidth="1"/>
    <col min="15618" max="15618" width="6.7109375" style="284" customWidth="1"/>
    <col min="15619" max="15619" width="12" style="284" customWidth="1"/>
    <col min="15620" max="15620" width="68.7109375" style="284" customWidth="1"/>
    <col min="15621" max="15621" width="20.42578125" style="284" customWidth="1"/>
    <col min="15622" max="15630" width="6.7109375" style="284" customWidth="1"/>
    <col min="15631" max="15631" width="17.42578125" style="284" customWidth="1"/>
    <col min="15632" max="15632" width="24.28515625" style="284" customWidth="1"/>
    <col min="15633" max="15872" width="6.7109375" style="284"/>
    <col min="15873" max="15873" width="49.7109375" style="284" customWidth="1"/>
    <col min="15874" max="15874" width="6.7109375" style="284" customWidth="1"/>
    <col min="15875" max="15875" width="12" style="284" customWidth="1"/>
    <col min="15876" max="15876" width="68.7109375" style="284" customWidth="1"/>
    <col min="15877" max="15877" width="20.42578125" style="284" customWidth="1"/>
    <col min="15878" max="15886" width="6.7109375" style="284" customWidth="1"/>
    <col min="15887" max="15887" width="17.42578125" style="284" customWidth="1"/>
    <col min="15888" max="15888" width="24.28515625" style="284" customWidth="1"/>
    <col min="15889" max="16128" width="6.7109375" style="284"/>
    <col min="16129" max="16129" width="49.7109375" style="284" customWidth="1"/>
    <col min="16130" max="16130" width="6.7109375" style="284" customWidth="1"/>
    <col min="16131" max="16131" width="12" style="284" customWidth="1"/>
    <col min="16132" max="16132" width="68.7109375" style="284" customWidth="1"/>
    <col min="16133" max="16133" width="20.42578125" style="284" customWidth="1"/>
    <col min="16134" max="16142" width="6.7109375" style="284" customWidth="1"/>
    <col min="16143" max="16143" width="17.42578125" style="284" customWidth="1"/>
    <col min="16144" max="16144" width="24.28515625" style="284" customWidth="1"/>
    <col min="16145" max="16384" width="6.7109375" style="284"/>
  </cols>
  <sheetData>
    <row r="1" spans="1:16" ht="12.75" customHeight="1">
      <c r="A1" s="283" t="s">
        <v>194</v>
      </c>
      <c r="B1" s="283" t="s">
        <v>195</v>
      </c>
      <c r="C1" s="283" t="s">
        <v>196</v>
      </c>
      <c r="D1" s="283" t="s">
        <v>197</v>
      </c>
      <c r="E1" s="283" t="s">
        <v>198</v>
      </c>
      <c r="F1" s="283" t="s">
        <v>199</v>
      </c>
      <c r="G1" s="283" t="s">
        <v>200</v>
      </c>
      <c r="H1" s="283" t="s">
        <v>201</v>
      </c>
      <c r="I1" s="283" t="s">
        <v>202</v>
      </c>
      <c r="J1" s="283" t="s">
        <v>203</v>
      </c>
      <c r="K1" s="283" t="s">
        <v>204</v>
      </c>
      <c r="L1" s="283" t="s">
        <v>205</v>
      </c>
      <c r="M1" s="283" t="s">
        <v>206</v>
      </c>
      <c r="N1" s="283" t="s">
        <v>207</v>
      </c>
      <c r="O1" s="283" t="s">
        <v>208</v>
      </c>
    </row>
    <row r="2" spans="1:16" ht="15">
      <c r="A2" s="283" t="s">
        <v>209</v>
      </c>
      <c r="B2" s="283"/>
      <c r="C2" s="283"/>
      <c r="D2" s="283" t="s">
        <v>210</v>
      </c>
      <c r="E2" s="285">
        <v>93274473229</v>
      </c>
      <c r="F2" s="285">
        <v>0</v>
      </c>
      <c r="G2" s="285">
        <v>0</v>
      </c>
      <c r="H2" s="285">
        <v>0</v>
      </c>
      <c r="I2" s="285">
        <v>0</v>
      </c>
      <c r="J2" s="285">
        <v>93274473229</v>
      </c>
      <c r="K2" s="285">
        <v>0</v>
      </c>
      <c r="L2" s="285">
        <v>0</v>
      </c>
      <c r="M2" s="285">
        <v>0</v>
      </c>
      <c r="N2" s="285">
        <v>0</v>
      </c>
      <c r="O2" s="285">
        <v>93274473229</v>
      </c>
      <c r="P2" s="286"/>
    </row>
    <row r="3" spans="1:16">
      <c r="A3" s="283" t="s">
        <v>211</v>
      </c>
      <c r="B3" s="283"/>
      <c r="C3" s="283"/>
      <c r="D3" s="283" t="s">
        <v>212</v>
      </c>
      <c r="E3" s="285">
        <v>20504788187</v>
      </c>
      <c r="F3" s="285">
        <v>0</v>
      </c>
      <c r="G3" s="285">
        <v>0</v>
      </c>
      <c r="H3" s="285">
        <v>0</v>
      </c>
      <c r="I3" s="285">
        <v>0</v>
      </c>
      <c r="J3" s="285">
        <v>20504788187</v>
      </c>
      <c r="K3" s="285">
        <v>0</v>
      </c>
      <c r="L3" s="285">
        <v>0</v>
      </c>
      <c r="M3" s="285">
        <v>0</v>
      </c>
      <c r="N3" s="285">
        <v>0</v>
      </c>
      <c r="O3" s="285">
        <v>20504788187</v>
      </c>
    </row>
    <row r="4" spans="1:16">
      <c r="A4" s="283" t="s">
        <v>213</v>
      </c>
      <c r="B4" s="283"/>
      <c r="C4" s="283"/>
      <c r="D4" s="283" t="s">
        <v>214</v>
      </c>
      <c r="E4" s="285">
        <v>9791384416</v>
      </c>
      <c r="F4" s="285">
        <v>0</v>
      </c>
      <c r="G4" s="285">
        <v>0</v>
      </c>
      <c r="H4" s="285">
        <v>0</v>
      </c>
      <c r="I4" s="285">
        <v>0</v>
      </c>
      <c r="J4" s="285">
        <v>9791384416</v>
      </c>
      <c r="K4" s="285">
        <v>0</v>
      </c>
      <c r="L4" s="285">
        <v>0</v>
      </c>
      <c r="M4" s="285">
        <v>0</v>
      </c>
      <c r="N4" s="285">
        <v>0</v>
      </c>
      <c r="O4" s="285">
        <v>9791384416</v>
      </c>
    </row>
    <row r="5" spans="1:16">
      <c r="A5" s="283" t="s">
        <v>215</v>
      </c>
      <c r="B5" s="283"/>
      <c r="C5" s="283"/>
      <c r="D5" s="283" t="s">
        <v>216</v>
      </c>
      <c r="E5" s="285">
        <v>9750562166</v>
      </c>
      <c r="F5" s="285">
        <v>0</v>
      </c>
      <c r="G5" s="285">
        <v>0</v>
      </c>
      <c r="H5" s="285">
        <v>0</v>
      </c>
      <c r="I5" s="285">
        <v>0</v>
      </c>
      <c r="J5" s="285">
        <v>9750562166</v>
      </c>
      <c r="K5" s="285">
        <v>0</v>
      </c>
      <c r="L5" s="285">
        <v>0</v>
      </c>
      <c r="M5" s="285">
        <v>0</v>
      </c>
      <c r="N5" s="285">
        <v>0</v>
      </c>
      <c r="O5" s="285">
        <v>9750562166</v>
      </c>
    </row>
    <row r="6" spans="1:16">
      <c r="A6" s="283" t="s">
        <v>217</v>
      </c>
      <c r="B6" s="283"/>
      <c r="C6" s="283"/>
      <c r="D6" s="283" t="s">
        <v>218</v>
      </c>
      <c r="E6" s="285">
        <v>6670746466</v>
      </c>
      <c r="F6" s="285">
        <v>0</v>
      </c>
      <c r="G6" s="285">
        <v>0</v>
      </c>
      <c r="H6" s="285">
        <v>0</v>
      </c>
      <c r="I6" s="285">
        <v>0</v>
      </c>
      <c r="J6" s="285">
        <v>6670746466</v>
      </c>
      <c r="K6" s="285">
        <v>0</v>
      </c>
      <c r="L6" s="285">
        <v>0</v>
      </c>
      <c r="M6" s="285">
        <v>0</v>
      </c>
      <c r="N6" s="285">
        <v>0</v>
      </c>
      <c r="O6" s="285">
        <v>6670746466</v>
      </c>
    </row>
    <row r="7" spans="1:16">
      <c r="A7" s="283" t="s">
        <v>219</v>
      </c>
      <c r="B7" s="283"/>
      <c r="C7" s="283"/>
      <c r="D7" s="283" t="s">
        <v>220</v>
      </c>
      <c r="E7" s="285">
        <v>6670746466</v>
      </c>
      <c r="F7" s="285">
        <v>0</v>
      </c>
      <c r="G7" s="285">
        <v>0</v>
      </c>
      <c r="H7" s="285">
        <v>0</v>
      </c>
      <c r="I7" s="285">
        <v>0</v>
      </c>
      <c r="J7" s="285">
        <v>6670746466</v>
      </c>
      <c r="K7" s="285">
        <v>0</v>
      </c>
      <c r="L7" s="285">
        <v>0</v>
      </c>
      <c r="M7" s="285">
        <v>0</v>
      </c>
      <c r="N7" s="285">
        <v>0</v>
      </c>
      <c r="O7" s="285">
        <v>6670746466</v>
      </c>
    </row>
    <row r="8" spans="1:16">
      <c r="A8" s="283" t="s">
        <v>221</v>
      </c>
      <c r="B8" s="283"/>
      <c r="C8" s="283"/>
      <c r="D8" s="283" t="s">
        <v>222</v>
      </c>
      <c r="E8" s="285">
        <v>5482296249</v>
      </c>
      <c r="F8" s="285">
        <v>0</v>
      </c>
      <c r="G8" s="285">
        <v>0</v>
      </c>
      <c r="H8" s="285">
        <v>0</v>
      </c>
      <c r="I8" s="285">
        <v>0</v>
      </c>
      <c r="J8" s="285">
        <v>5482296249</v>
      </c>
      <c r="K8" s="285">
        <v>0</v>
      </c>
      <c r="L8" s="285">
        <v>0</v>
      </c>
      <c r="M8" s="285">
        <v>0</v>
      </c>
      <c r="N8" s="285">
        <v>0</v>
      </c>
      <c r="O8" s="285">
        <v>5482296249</v>
      </c>
    </row>
    <row r="9" spans="1:16">
      <c r="A9" s="284" t="s">
        <v>223</v>
      </c>
      <c r="B9" s="284" t="s">
        <v>224</v>
      </c>
      <c r="C9" s="284" t="s">
        <v>154</v>
      </c>
      <c r="D9" s="284" t="s">
        <v>225</v>
      </c>
      <c r="E9" s="287">
        <v>36248335</v>
      </c>
      <c r="F9" s="287">
        <v>0</v>
      </c>
      <c r="G9" s="287">
        <v>0</v>
      </c>
      <c r="H9" s="287">
        <v>0</v>
      </c>
      <c r="I9" s="287">
        <v>0</v>
      </c>
      <c r="J9" s="287">
        <v>36248335</v>
      </c>
      <c r="K9" s="287">
        <v>0</v>
      </c>
      <c r="L9" s="287">
        <v>0</v>
      </c>
      <c r="M9" s="287">
        <v>0</v>
      </c>
      <c r="N9" s="287">
        <v>0</v>
      </c>
      <c r="O9" s="287">
        <v>36248335</v>
      </c>
    </row>
    <row r="10" spans="1:16">
      <c r="A10" s="284" t="s">
        <v>226</v>
      </c>
      <c r="B10" s="284" t="s">
        <v>227</v>
      </c>
      <c r="C10" s="284" t="s">
        <v>154</v>
      </c>
      <c r="D10" s="284" t="s">
        <v>228</v>
      </c>
      <c r="E10" s="287">
        <v>130000000</v>
      </c>
      <c r="F10" s="287">
        <v>0</v>
      </c>
      <c r="G10" s="287">
        <v>0</v>
      </c>
      <c r="H10" s="287">
        <v>0</v>
      </c>
      <c r="I10" s="287">
        <v>0</v>
      </c>
      <c r="J10" s="287">
        <v>130000000</v>
      </c>
      <c r="K10" s="287">
        <v>0</v>
      </c>
      <c r="L10" s="287">
        <v>0</v>
      </c>
      <c r="M10" s="287">
        <v>0</v>
      </c>
      <c r="N10" s="287">
        <v>0</v>
      </c>
      <c r="O10" s="287">
        <v>130000000</v>
      </c>
    </row>
    <row r="11" spans="1:16">
      <c r="A11" s="284" t="s">
        <v>229</v>
      </c>
      <c r="B11" s="284" t="s">
        <v>230</v>
      </c>
      <c r="C11" s="284" t="s">
        <v>154</v>
      </c>
      <c r="D11" s="284" t="s">
        <v>231</v>
      </c>
      <c r="E11" s="287">
        <v>2000000000</v>
      </c>
      <c r="F11" s="287">
        <v>0</v>
      </c>
      <c r="G11" s="287">
        <v>0</v>
      </c>
      <c r="H11" s="287">
        <v>0</v>
      </c>
      <c r="I11" s="287">
        <v>0</v>
      </c>
      <c r="J11" s="287">
        <v>2000000000</v>
      </c>
      <c r="K11" s="287">
        <v>0</v>
      </c>
      <c r="L11" s="287">
        <v>0</v>
      </c>
      <c r="M11" s="287">
        <v>0</v>
      </c>
      <c r="N11" s="287">
        <v>0</v>
      </c>
      <c r="O11" s="287">
        <v>2000000000</v>
      </c>
    </row>
    <row r="12" spans="1:16">
      <c r="A12" s="284" t="s">
        <v>232</v>
      </c>
      <c r="B12" s="284" t="s">
        <v>233</v>
      </c>
      <c r="C12" s="284" t="s">
        <v>234</v>
      </c>
      <c r="D12" s="284" t="s">
        <v>231</v>
      </c>
      <c r="E12" s="287">
        <v>1864047914</v>
      </c>
      <c r="F12" s="287">
        <v>0</v>
      </c>
      <c r="G12" s="287">
        <v>0</v>
      </c>
      <c r="H12" s="287">
        <v>0</v>
      </c>
      <c r="I12" s="287">
        <v>0</v>
      </c>
      <c r="J12" s="287">
        <v>1864047914</v>
      </c>
      <c r="K12" s="287">
        <v>0</v>
      </c>
      <c r="L12" s="287">
        <v>0</v>
      </c>
      <c r="M12" s="287">
        <v>0</v>
      </c>
      <c r="N12" s="287">
        <v>0</v>
      </c>
      <c r="O12" s="287">
        <v>1864047914</v>
      </c>
    </row>
    <row r="13" spans="1:16">
      <c r="A13" s="284" t="s">
        <v>235</v>
      </c>
      <c r="B13" s="284" t="s">
        <v>236</v>
      </c>
      <c r="C13" s="284" t="s">
        <v>237</v>
      </c>
      <c r="D13" s="284" t="s">
        <v>238</v>
      </c>
      <c r="E13" s="287">
        <v>1452000000</v>
      </c>
      <c r="F13" s="287">
        <v>0</v>
      </c>
      <c r="G13" s="287">
        <v>0</v>
      </c>
      <c r="H13" s="287">
        <v>0</v>
      </c>
      <c r="I13" s="287">
        <v>0</v>
      </c>
      <c r="J13" s="287">
        <v>1452000000</v>
      </c>
      <c r="K13" s="287">
        <v>0</v>
      </c>
      <c r="L13" s="287">
        <v>0</v>
      </c>
      <c r="M13" s="287">
        <v>0</v>
      </c>
      <c r="N13" s="287">
        <v>0</v>
      </c>
      <c r="O13" s="287">
        <v>1452000000</v>
      </c>
    </row>
    <row r="14" spans="1:16">
      <c r="A14" s="283" t="s">
        <v>239</v>
      </c>
      <c r="B14" s="283"/>
      <c r="C14" s="283"/>
      <c r="D14" s="283" t="s">
        <v>240</v>
      </c>
      <c r="E14" s="285">
        <v>27179988</v>
      </c>
      <c r="F14" s="285">
        <v>0</v>
      </c>
      <c r="G14" s="285">
        <v>0</v>
      </c>
      <c r="H14" s="285">
        <v>0</v>
      </c>
      <c r="I14" s="285">
        <v>0</v>
      </c>
      <c r="J14" s="285">
        <v>27179988</v>
      </c>
      <c r="K14" s="285">
        <v>0</v>
      </c>
      <c r="L14" s="285">
        <v>0</v>
      </c>
      <c r="M14" s="285">
        <v>0</v>
      </c>
      <c r="N14" s="285">
        <v>0</v>
      </c>
      <c r="O14" s="285">
        <v>27179988</v>
      </c>
    </row>
    <row r="15" spans="1:16">
      <c r="A15" s="284" t="s">
        <v>241</v>
      </c>
      <c r="B15" s="284" t="s">
        <v>242</v>
      </c>
      <c r="C15" s="284" t="s">
        <v>154</v>
      </c>
      <c r="D15" s="284" t="s">
        <v>243</v>
      </c>
      <c r="E15" s="287">
        <v>1500000</v>
      </c>
      <c r="F15" s="287">
        <v>0</v>
      </c>
      <c r="G15" s="287">
        <v>0</v>
      </c>
      <c r="H15" s="287">
        <v>0</v>
      </c>
      <c r="I15" s="287">
        <v>0</v>
      </c>
      <c r="J15" s="287">
        <v>1500000</v>
      </c>
      <c r="K15" s="287">
        <v>0</v>
      </c>
      <c r="L15" s="287">
        <v>0</v>
      </c>
      <c r="M15" s="287">
        <v>0</v>
      </c>
      <c r="N15" s="287">
        <v>0</v>
      </c>
      <c r="O15" s="287">
        <v>1500000</v>
      </c>
    </row>
    <row r="16" spans="1:16">
      <c r="A16" s="284" t="s">
        <v>244</v>
      </c>
      <c r="B16" s="284" t="s">
        <v>245</v>
      </c>
      <c r="C16" s="284" t="s">
        <v>154</v>
      </c>
      <c r="D16" s="284" t="s">
        <v>246</v>
      </c>
      <c r="E16" s="287">
        <v>25679988</v>
      </c>
      <c r="F16" s="287">
        <v>0</v>
      </c>
      <c r="G16" s="287">
        <v>0</v>
      </c>
      <c r="H16" s="287">
        <v>0</v>
      </c>
      <c r="I16" s="287">
        <v>0</v>
      </c>
      <c r="J16" s="287">
        <v>25679988</v>
      </c>
      <c r="K16" s="287">
        <v>0</v>
      </c>
      <c r="L16" s="287">
        <v>0</v>
      </c>
      <c r="M16" s="287">
        <v>0</v>
      </c>
      <c r="N16" s="287">
        <v>0</v>
      </c>
      <c r="O16" s="287">
        <v>25679988</v>
      </c>
    </row>
    <row r="17" spans="1:15">
      <c r="A17" s="283" t="s">
        <v>247</v>
      </c>
      <c r="B17" s="283"/>
      <c r="C17" s="283"/>
      <c r="D17" s="283" t="s">
        <v>248</v>
      </c>
      <c r="E17" s="285">
        <v>45770908</v>
      </c>
      <c r="F17" s="285">
        <v>0</v>
      </c>
      <c r="G17" s="285">
        <v>0</v>
      </c>
      <c r="H17" s="285">
        <v>0</v>
      </c>
      <c r="I17" s="285">
        <v>0</v>
      </c>
      <c r="J17" s="285">
        <v>45770908</v>
      </c>
      <c r="K17" s="285">
        <v>0</v>
      </c>
      <c r="L17" s="285">
        <v>0</v>
      </c>
      <c r="M17" s="285">
        <v>0</v>
      </c>
      <c r="N17" s="285">
        <v>0</v>
      </c>
      <c r="O17" s="285">
        <v>45770908</v>
      </c>
    </row>
    <row r="18" spans="1:15">
      <c r="A18" s="284" t="s">
        <v>249</v>
      </c>
      <c r="B18" s="284" t="s">
        <v>250</v>
      </c>
      <c r="C18" s="284" t="s">
        <v>154</v>
      </c>
      <c r="D18" s="284" t="s">
        <v>251</v>
      </c>
      <c r="E18" s="287">
        <v>45770908</v>
      </c>
      <c r="F18" s="287">
        <v>0</v>
      </c>
      <c r="G18" s="287">
        <v>0</v>
      </c>
      <c r="H18" s="287">
        <v>0</v>
      </c>
      <c r="I18" s="287">
        <v>0</v>
      </c>
      <c r="J18" s="287">
        <v>45770908</v>
      </c>
      <c r="K18" s="287">
        <v>0</v>
      </c>
      <c r="L18" s="287">
        <v>0</v>
      </c>
      <c r="M18" s="287">
        <v>0</v>
      </c>
      <c r="N18" s="287">
        <v>0</v>
      </c>
      <c r="O18" s="287">
        <v>45770908</v>
      </c>
    </row>
    <row r="19" spans="1:15">
      <c r="A19" s="283" t="s">
        <v>252</v>
      </c>
      <c r="B19" s="283"/>
      <c r="C19" s="283"/>
      <c r="D19" s="283" t="s">
        <v>253</v>
      </c>
      <c r="E19" s="285">
        <v>155184175</v>
      </c>
      <c r="F19" s="285">
        <v>0</v>
      </c>
      <c r="G19" s="285">
        <v>0</v>
      </c>
      <c r="H19" s="285">
        <v>0</v>
      </c>
      <c r="I19" s="285">
        <v>0</v>
      </c>
      <c r="J19" s="285">
        <v>155184175</v>
      </c>
      <c r="K19" s="285">
        <v>0</v>
      </c>
      <c r="L19" s="285">
        <v>0</v>
      </c>
      <c r="M19" s="285">
        <v>0</v>
      </c>
      <c r="N19" s="285">
        <v>0</v>
      </c>
      <c r="O19" s="285">
        <v>155184175</v>
      </c>
    </row>
    <row r="20" spans="1:15">
      <c r="A20" s="284" t="s">
        <v>254</v>
      </c>
      <c r="B20" s="284" t="s">
        <v>255</v>
      </c>
      <c r="C20" s="284" t="s">
        <v>154</v>
      </c>
      <c r="D20" s="284" t="s">
        <v>256</v>
      </c>
      <c r="E20" s="287">
        <v>1521680</v>
      </c>
      <c r="F20" s="287">
        <v>0</v>
      </c>
      <c r="G20" s="287">
        <v>0</v>
      </c>
      <c r="H20" s="287">
        <v>0</v>
      </c>
      <c r="I20" s="287">
        <v>0</v>
      </c>
      <c r="J20" s="287">
        <v>1521680</v>
      </c>
      <c r="K20" s="287">
        <v>0</v>
      </c>
      <c r="L20" s="287">
        <v>0</v>
      </c>
      <c r="M20" s="287">
        <v>0</v>
      </c>
      <c r="N20" s="287">
        <v>0</v>
      </c>
      <c r="O20" s="287">
        <v>1521680</v>
      </c>
    </row>
    <row r="21" spans="1:15">
      <c r="A21" s="284" t="s">
        <v>257</v>
      </c>
      <c r="B21" s="284" t="s">
        <v>258</v>
      </c>
      <c r="C21" s="284" t="s">
        <v>154</v>
      </c>
      <c r="D21" s="284" t="s">
        <v>259</v>
      </c>
      <c r="E21" s="287">
        <v>6500000</v>
      </c>
      <c r="F21" s="287">
        <v>0</v>
      </c>
      <c r="G21" s="287">
        <v>0</v>
      </c>
      <c r="H21" s="287">
        <v>0</v>
      </c>
      <c r="I21" s="287">
        <v>0</v>
      </c>
      <c r="J21" s="287">
        <v>6500000</v>
      </c>
      <c r="K21" s="287">
        <v>0</v>
      </c>
      <c r="L21" s="287">
        <v>0</v>
      </c>
      <c r="M21" s="287">
        <v>0</v>
      </c>
      <c r="N21" s="287">
        <v>0</v>
      </c>
      <c r="O21" s="287">
        <v>6500000</v>
      </c>
    </row>
    <row r="22" spans="1:15">
      <c r="A22" s="284" t="s">
        <v>260</v>
      </c>
      <c r="B22" s="284" t="s">
        <v>261</v>
      </c>
      <c r="C22" s="284" t="s">
        <v>154</v>
      </c>
      <c r="D22" s="284" t="s">
        <v>40</v>
      </c>
      <c r="E22" s="287">
        <v>147162495</v>
      </c>
      <c r="F22" s="287">
        <v>0</v>
      </c>
      <c r="G22" s="287">
        <v>0</v>
      </c>
      <c r="H22" s="287">
        <v>0</v>
      </c>
      <c r="I22" s="287">
        <v>0</v>
      </c>
      <c r="J22" s="287">
        <v>147162495</v>
      </c>
      <c r="K22" s="287">
        <v>0</v>
      </c>
      <c r="L22" s="287">
        <v>0</v>
      </c>
      <c r="M22" s="287">
        <v>0</v>
      </c>
      <c r="N22" s="287">
        <v>0</v>
      </c>
      <c r="O22" s="287">
        <v>147162495</v>
      </c>
    </row>
    <row r="23" spans="1:15">
      <c r="A23" s="283" t="s">
        <v>262</v>
      </c>
      <c r="B23" s="283"/>
      <c r="C23" s="283"/>
      <c r="D23" s="283" t="s">
        <v>263</v>
      </c>
      <c r="E23" s="285">
        <v>106939626</v>
      </c>
      <c r="F23" s="285">
        <v>0</v>
      </c>
      <c r="G23" s="285">
        <v>0</v>
      </c>
      <c r="H23" s="285">
        <v>0</v>
      </c>
      <c r="I23" s="285">
        <v>0</v>
      </c>
      <c r="J23" s="285">
        <v>106939626</v>
      </c>
      <c r="K23" s="285">
        <v>0</v>
      </c>
      <c r="L23" s="285">
        <v>0</v>
      </c>
      <c r="M23" s="285">
        <v>0</v>
      </c>
      <c r="N23" s="285">
        <v>0</v>
      </c>
      <c r="O23" s="285">
        <v>106939626</v>
      </c>
    </row>
    <row r="24" spans="1:15">
      <c r="A24" s="284" t="s">
        <v>264</v>
      </c>
      <c r="B24" s="284" t="s">
        <v>265</v>
      </c>
      <c r="C24" s="284" t="s">
        <v>154</v>
      </c>
      <c r="D24" s="284" t="s">
        <v>266</v>
      </c>
      <c r="E24" s="287">
        <v>998961</v>
      </c>
      <c r="F24" s="287">
        <v>0</v>
      </c>
      <c r="G24" s="287">
        <v>0</v>
      </c>
      <c r="H24" s="287">
        <v>0</v>
      </c>
      <c r="I24" s="287">
        <v>0</v>
      </c>
      <c r="J24" s="287">
        <v>998961</v>
      </c>
      <c r="K24" s="287">
        <v>0</v>
      </c>
      <c r="L24" s="287">
        <v>0</v>
      </c>
      <c r="M24" s="287">
        <v>0</v>
      </c>
      <c r="N24" s="287">
        <v>0</v>
      </c>
      <c r="O24" s="287">
        <v>998961</v>
      </c>
    </row>
    <row r="25" spans="1:15">
      <c r="A25" s="284" t="s">
        <v>267</v>
      </c>
      <c r="B25" s="284" t="s">
        <v>268</v>
      </c>
      <c r="C25" s="284" t="s">
        <v>154</v>
      </c>
      <c r="D25" s="284" t="s">
        <v>269</v>
      </c>
      <c r="E25" s="287">
        <v>4550000</v>
      </c>
      <c r="F25" s="287">
        <v>0</v>
      </c>
      <c r="G25" s="287">
        <v>0</v>
      </c>
      <c r="H25" s="287">
        <v>0</v>
      </c>
      <c r="I25" s="287">
        <v>0</v>
      </c>
      <c r="J25" s="287">
        <v>4550000</v>
      </c>
      <c r="K25" s="287">
        <v>0</v>
      </c>
      <c r="L25" s="287">
        <v>0</v>
      </c>
      <c r="M25" s="287">
        <v>0</v>
      </c>
      <c r="N25" s="287">
        <v>0</v>
      </c>
      <c r="O25" s="287">
        <v>4550000</v>
      </c>
    </row>
    <row r="26" spans="1:15">
      <c r="A26" s="284" t="s">
        <v>270</v>
      </c>
      <c r="B26" s="284" t="s">
        <v>271</v>
      </c>
      <c r="C26" s="284" t="s">
        <v>154</v>
      </c>
      <c r="D26" s="284" t="s">
        <v>41</v>
      </c>
      <c r="E26" s="287">
        <v>101390665</v>
      </c>
      <c r="F26" s="287">
        <v>0</v>
      </c>
      <c r="G26" s="287">
        <v>0</v>
      </c>
      <c r="H26" s="287">
        <v>0</v>
      </c>
      <c r="I26" s="287">
        <v>0</v>
      </c>
      <c r="J26" s="287">
        <v>101390665</v>
      </c>
      <c r="K26" s="287">
        <v>0</v>
      </c>
      <c r="L26" s="287">
        <v>0</v>
      </c>
      <c r="M26" s="287">
        <v>0</v>
      </c>
      <c r="N26" s="287">
        <v>0</v>
      </c>
      <c r="O26" s="287">
        <v>101390665</v>
      </c>
    </row>
    <row r="27" spans="1:15">
      <c r="A27" s="283" t="s">
        <v>272</v>
      </c>
      <c r="B27" s="283"/>
      <c r="C27" s="283"/>
      <c r="D27" s="283" t="s">
        <v>273</v>
      </c>
      <c r="E27" s="285">
        <v>597375520</v>
      </c>
      <c r="F27" s="285">
        <v>0</v>
      </c>
      <c r="G27" s="285">
        <v>0</v>
      </c>
      <c r="H27" s="285">
        <v>0</v>
      </c>
      <c r="I27" s="285">
        <v>0</v>
      </c>
      <c r="J27" s="285">
        <v>597375520</v>
      </c>
      <c r="K27" s="285">
        <v>0</v>
      </c>
      <c r="L27" s="285">
        <v>0</v>
      </c>
      <c r="M27" s="285">
        <v>0</v>
      </c>
      <c r="N27" s="285">
        <v>0</v>
      </c>
      <c r="O27" s="285">
        <v>597375520</v>
      </c>
    </row>
    <row r="28" spans="1:15">
      <c r="A28" s="283" t="s">
        <v>274</v>
      </c>
      <c r="B28" s="283"/>
      <c r="C28" s="283"/>
      <c r="D28" s="283" t="s">
        <v>275</v>
      </c>
      <c r="E28" s="285">
        <v>425924748</v>
      </c>
      <c r="F28" s="285">
        <v>0</v>
      </c>
      <c r="G28" s="285">
        <v>0</v>
      </c>
      <c r="H28" s="285">
        <v>0</v>
      </c>
      <c r="I28" s="285">
        <v>0</v>
      </c>
      <c r="J28" s="285">
        <v>425924748</v>
      </c>
      <c r="K28" s="285">
        <v>0</v>
      </c>
      <c r="L28" s="285">
        <v>0</v>
      </c>
      <c r="M28" s="285">
        <v>0</v>
      </c>
      <c r="N28" s="285">
        <v>0</v>
      </c>
      <c r="O28" s="285">
        <v>425924748</v>
      </c>
    </row>
    <row r="29" spans="1:15">
      <c r="A29" s="284" t="s">
        <v>276</v>
      </c>
      <c r="B29" s="284" t="s">
        <v>277</v>
      </c>
      <c r="C29" s="284" t="s">
        <v>154</v>
      </c>
      <c r="D29" s="284" t="s">
        <v>278</v>
      </c>
      <c r="E29" s="287">
        <v>2967898</v>
      </c>
      <c r="F29" s="287">
        <v>0</v>
      </c>
      <c r="G29" s="287">
        <v>0</v>
      </c>
      <c r="H29" s="287">
        <v>0</v>
      </c>
      <c r="I29" s="287">
        <v>0</v>
      </c>
      <c r="J29" s="287">
        <v>2967898</v>
      </c>
      <c r="K29" s="287">
        <v>0</v>
      </c>
      <c r="L29" s="287">
        <v>0</v>
      </c>
      <c r="M29" s="287">
        <v>0</v>
      </c>
      <c r="N29" s="287">
        <v>0</v>
      </c>
      <c r="O29" s="287">
        <v>2967898</v>
      </c>
    </row>
    <row r="30" spans="1:15">
      <c r="A30" s="284" t="s">
        <v>279</v>
      </c>
      <c r="B30" s="284" t="s">
        <v>280</v>
      </c>
      <c r="C30" s="284" t="s">
        <v>154</v>
      </c>
      <c r="D30" s="284" t="s">
        <v>281</v>
      </c>
      <c r="E30" s="287">
        <v>14000000</v>
      </c>
      <c r="F30" s="287">
        <v>0</v>
      </c>
      <c r="G30" s="287">
        <v>0</v>
      </c>
      <c r="H30" s="287">
        <v>0</v>
      </c>
      <c r="I30" s="287">
        <v>0</v>
      </c>
      <c r="J30" s="287">
        <v>14000000</v>
      </c>
      <c r="K30" s="287">
        <v>0</v>
      </c>
      <c r="L30" s="287">
        <v>0</v>
      </c>
      <c r="M30" s="287">
        <v>0</v>
      </c>
      <c r="N30" s="287">
        <v>0</v>
      </c>
      <c r="O30" s="287">
        <v>14000000</v>
      </c>
    </row>
    <row r="31" spans="1:15">
      <c r="A31" s="284" t="s">
        <v>282</v>
      </c>
      <c r="B31" s="284" t="s">
        <v>283</v>
      </c>
      <c r="C31" s="284" t="s">
        <v>154</v>
      </c>
      <c r="D31" s="284" t="s">
        <v>42</v>
      </c>
      <c r="E31" s="287">
        <v>344956850</v>
      </c>
      <c r="F31" s="287">
        <v>0</v>
      </c>
      <c r="G31" s="287">
        <v>0</v>
      </c>
      <c r="H31" s="287">
        <v>0</v>
      </c>
      <c r="I31" s="287">
        <v>0</v>
      </c>
      <c r="J31" s="287">
        <v>344956850</v>
      </c>
      <c r="K31" s="287">
        <v>0</v>
      </c>
      <c r="L31" s="287">
        <v>0</v>
      </c>
      <c r="M31" s="287">
        <v>0</v>
      </c>
      <c r="N31" s="287">
        <v>0</v>
      </c>
      <c r="O31" s="287">
        <v>344956850</v>
      </c>
    </row>
    <row r="32" spans="1:15">
      <c r="A32" s="284" t="s">
        <v>284</v>
      </c>
      <c r="B32" s="284" t="s">
        <v>285</v>
      </c>
      <c r="C32" s="284" t="s">
        <v>237</v>
      </c>
      <c r="D32" s="284" t="s">
        <v>286</v>
      </c>
      <c r="E32" s="287">
        <v>64000000</v>
      </c>
      <c r="F32" s="287">
        <v>0</v>
      </c>
      <c r="G32" s="287">
        <v>0</v>
      </c>
      <c r="H32" s="287">
        <v>0</v>
      </c>
      <c r="I32" s="287">
        <v>0</v>
      </c>
      <c r="J32" s="287">
        <v>64000000</v>
      </c>
      <c r="K32" s="287">
        <v>0</v>
      </c>
      <c r="L32" s="287">
        <v>0</v>
      </c>
      <c r="M32" s="287">
        <v>0</v>
      </c>
      <c r="N32" s="287">
        <v>0</v>
      </c>
      <c r="O32" s="287">
        <v>64000000</v>
      </c>
    </row>
    <row r="33" spans="1:15">
      <c r="A33" s="283" t="s">
        <v>287</v>
      </c>
      <c r="B33" s="283"/>
      <c r="C33" s="283"/>
      <c r="D33" s="283" t="s">
        <v>288</v>
      </c>
      <c r="E33" s="285">
        <v>171450772</v>
      </c>
      <c r="F33" s="285">
        <v>0</v>
      </c>
      <c r="G33" s="285">
        <v>0</v>
      </c>
      <c r="H33" s="285">
        <v>0</v>
      </c>
      <c r="I33" s="285">
        <v>0</v>
      </c>
      <c r="J33" s="285">
        <v>171450772</v>
      </c>
      <c r="K33" s="285">
        <v>0</v>
      </c>
      <c r="L33" s="285">
        <v>0</v>
      </c>
      <c r="M33" s="285">
        <v>0</v>
      </c>
      <c r="N33" s="285">
        <v>0</v>
      </c>
      <c r="O33" s="285">
        <v>171450772</v>
      </c>
    </row>
    <row r="34" spans="1:15">
      <c r="A34" s="284" t="s">
        <v>289</v>
      </c>
      <c r="B34" s="284" t="s">
        <v>290</v>
      </c>
      <c r="C34" s="284" t="s">
        <v>154</v>
      </c>
      <c r="D34" s="284" t="s">
        <v>291</v>
      </c>
      <c r="E34" s="287">
        <v>1449222</v>
      </c>
      <c r="F34" s="287">
        <v>0</v>
      </c>
      <c r="G34" s="287">
        <v>0</v>
      </c>
      <c r="H34" s="287">
        <v>0</v>
      </c>
      <c r="I34" s="287">
        <v>0</v>
      </c>
      <c r="J34" s="287">
        <v>1449222</v>
      </c>
      <c r="K34" s="287">
        <v>0</v>
      </c>
      <c r="L34" s="287">
        <v>0</v>
      </c>
      <c r="M34" s="287">
        <v>0</v>
      </c>
      <c r="N34" s="287">
        <v>0</v>
      </c>
      <c r="O34" s="287">
        <v>1449222</v>
      </c>
    </row>
    <row r="35" spans="1:15">
      <c r="A35" s="284" t="s">
        <v>292</v>
      </c>
      <c r="B35" s="284" t="s">
        <v>293</v>
      </c>
      <c r="C35" s="284" t="s">
        <v>154</v>
      </c>
      <c r="D35" s="284" t="s">
        <v>294</v>
      </c>
      <c r="E35" s="287">
        <v>6500000</v>
      </c>
      <c r="F35" s="287">
        <v>0</v>
      </c>
      <c r="G35" s="287">
        <v>0</v>
      </c>
      <c r="H35" s="287">
        <v>0</v>
      </c>
      <c r="I35" s="287">
        <v>0</v>
      </c>
      <c r="J35" s="287">
        <v>6500000</v>
      </c>
      <c r="K35" s="287">
        <v>0</v>
      </c>
      <c r="L35" s="287">
        <v>0</v>
      </c>
      <c r="M35" s="287">
        <v>0</v>
      </c>
      <c r="N35" s="287">
        <v>0</v>
      </c>
      <c r="O35" s="287">
        <v>6500000</v>
      </c>
    </row>
    <row r="36" spans="1:15">
      <c r="A36" s="284" t="s">
        <v>295</v>
      </c>
      <c r="B36" s="284" t="s">
        <v>296</v>
      </c>
      <c r="C36" s="284" t="s">
        <v>154</v>
      </c>
      <c r="D36" s="284" t="s">
        <v>43</v>
      </c>
      <c r="E36" s="287">
        <v>163501550</v>
      </c>
      <c r="F36" s="287">
        <v>0</v>
      </c>
      <c r="G36" s="287">
        <v>0</v>
      </c>
      <c r="H36" s="287">
        <v>0</v>
      </c>
      <c r="I36" s="287">
        <v>0</v>
      </c>
      <c r="J36" s="287">
        <v>163501550</v>
      </c>
      <c r="K36" s="287">
        <v>0</v>
      </c>
      <c r="L36" s="287">
        <v>0</v>
      </c>
      <c r="M36" s="287">
        <v>0</v>
      </c>
      <c r="N36" s="287">
        <v>0</v>
      </c>
      <c r="O36" s="287">
        <v>163501550</v>
      </c>
    </row>
    <row r="37" spans="1:15">
      <c r="A37" s="283" t="s">
        <v>48</v>
      </c>
      <c r="B37" s="283"/>
      <c r="C37" s="283"/>
      <c r="D37" s="283" t="s">
        <v>297</v>
      </c>
      <c r="E37" s="285">
        <v>256000000</v>
      </c>
      <c r="F37" s="285">
        <v>0</v>
      </c>
      <c r="G37" s="285">
        <v>0</v>
      </c>
      <c r="H37" s="285">
        <v>0</v>
      </c>
      <c r="I37" s="285">
        <v>0</v>
      </c>
      <c r="J37" s="285">
        <v>256000000</v>
      </c>
      <c r="K37" s="285">
        <v>0</v>
      </c>
      <c r="L37" s="285">
        <v>0</v>
      </c>
      <c r="M37" s="285">
        <v>0</v>
      </c>
      <c r="N37" s="285">
        <v>0</v>
      </c>
      <c r="O37" s="285">
        <v>256000000</v>
      </c>
    </row>
    <row r="38" spans="1:15">
      <c r="A38" s="284" t="s">
        <v>298</v>
      </c>
      <c r="B38" s="284" t="s">
        <v>299</v>
      </c>
      <c r="C38" s="284" t="s">
        <v>154</v>
      </c>
      <c r="D38" s="284" t="s">
        <v>300</v>
      </c>
      <c r="E38" s="287">
        <v>30000000</v>
      </c>
      <c r="F38" s="287">
        <v>0</v>
      </c>
      <c r="G38" s="287">
        <v>0</v>
      </c>
      <c r="H38" s="287">
        <v>0</v>
      </c>
      <c r="I38" s="287">
        <v>0</v>
      </c>
      <c r="J38" s="287">
        <v>30000000</v>
      </c>
      <c r="K38" s="287">
        <v>0</v>
      </c>
      <c r="L38" s="287">
        <v>0</v>
      </c>
      <c r="M38" s="287">
        <v>0</v>
      </c>
      <c r="N38" s="287">
        <v>0</v>
      </c>
      <c r="O38" s="287">
        <v>30000000</v>
      </c>
    </row>
    <row r="39" spans="1:15">
      <c r="A39" s="284" t="s">
        <v>301</v>
      </c>
      <c r="B39" s="284" t="s">
        <v>302</v>
      </c>
      <c r="C39" s="284" t="s">
        <v>154</v>
      </c>
      <c r="D39" s="284" t="s">
        <v>303</v>
      </c>
      <c r="E39" s="287">
        <v>200000000</v>
      </c>
      <c r="F39" s="287">
        <v>0</v>
      </c>
      <c r="G39" s="287">
        <v>0</v>
      </c>
      <c r="H39" s="287">
        <v>0</v>
      </c>
      <c r="I39" s="287">
        <v>0</v>
      </c>
      <c r="J39" s="287">
        <v>200000000</v>
      </c>
      <c r="K39" s="287">
        <v>0</v>
      </c>
      <c r="L39" s="287">
        <v>0</v>
      </c>
      <c r="M39" s="287">
        <v>0</v>
      </c>
      <c r="N39" s="287">
        <v>0</v>
      </c>
      <c r="O39" s="287">
        <v>200000000</v>
      </c>
    </row>
    <row r="40" spans="1:15">
      <c r="A40" s="284" t="s">
        <v>304</v>
      </c>
      <c r="B40" s="284" t="s">
        <v>305</v>
      </c>
      <c r="C40" s="284" t="s">
        <v>154</v>
      </c>
      <c r="D40" s="284" t="s">
        <v>306</v>
      </c>
      <c r="E40" s="287">
        <v>6000000</v>
      </c>
      <c r="F40" s="287">
        <v>0</v>
      </c>
      <c r="G40" s="287">
        <v>0</v>
      </c>
      <c r="H40" s="287">
        <v>0</v>
      </c>
      <c r="I40" s="287">
        <v>0</v>
      </c>
      <c r="J40" s="287">
        <v>6000000</v>
      </c>
      <c r="K40" s="287">
        <v>0</v>
      </c>
      <c r="L40" s="287">
        <v>0</v>
      </c>
      <c r="M40" s="287">
        <v>0</v>
      </c>
      <c r="N40" s="287">
        <v>0</v>
      </c>
      <c r="O40" s="287">
        <v>6000000</v>
      </c>
    </row>
    <row r="41" spans="1:15">
      <c r="A41" s="284" t="s">
        <v>307</v>
      </c>
      <c r="B41" s="284" t="s">
        <v>308</v>
      </c>
      <c r="C41" s="284" t="s">
        <v>237</v>
      </c>
      <c r="D41" s="284" t="s">
        <v>309</v>
      </c>
      <c r="E41" s="287">
        <v>20000000</v>
      </c>
      <c r="F41" s="287">
        <v>0</v>
      </c>
      <c r="G41" s="287">
        <v>0</v>
      </c>
      <c r="H41" s="287">
        <v>0</v>
      </c>
      <c r="I41" s="287">
        <v>0</v>
      </c>
      <c r="J41" s="287">
        <v>20000000</v>
      </c>
      <c r="K41" s="287">
        <v>0</v>
      </c>
      <c r="L41" s="287">
        <v>0</v>
      </c>
      <c r="M41" s="287">
        <v>0</v>
      </c>
      <c r="N41" s="287">
        <v>0</v>
      </c>
      <c r="O41" s="287">
        <v>20000000</v>
      </c>
    </row>
    <row r="42" spans="1:15">
      <c r="A42" s="283" t="s">
        <v>310</v>
      </c>
      <c r="B42" s="283"/>
      <c r="C42" s="283"/>
      <c r="D42" s="283" t="s">
        <v>311</v>
      </c>
      <c r="E42" s="285">
        <v>2372243160</v>
      </c>
      <c r="F42" s="285">
        <v>0</v>
      </c>
      <c r="G42" s="285">
        <v>0</v>
      </c>
      <c r="H42" s="285">
        <v>0</v>
      </c>
      <c r="I42" s="285">
        <v>0</v>
      </c>
      <c r="J42" s="285">
        <v>2372243160</v>
      </c>
      <c r="K42" s="285">
        <v>0</v>
      </c>
      <c r="L42" s="285">
        <v>0</v>
      </c>
      <c r="M42" s="285">
        <v>0</v>
      </c>
      <c r="N42" s="285">
        <v>0</v>
      </c>
      <c r="O42" s="285">
        <v>2372243160</v>
      </c>
    </row>
    <row r="43" spans="1:15">
      <c r="A43" s="283" t="s">
        <v>312</v>
      </c>
      <c r="B43" s="283"/>
      <c r="C43" s="283"/>
      <c r="D43" s="283" t="s">
        <v>313</v>
      </c>
      <c r="E43" s="285">
        <v>648798783</v>
      </c>
      <c r="F43" s="285">
        <v>0</v>
      </c>
      <c r="G43" s="285">
        <v>0</v>
      </c>
      <c r="H43" s="285">
        <v>0</v>
      </c>
      <c r="I43" s="285">
        <v>0</v>
      </c>
      <c r="J43" s="285">
        <v>648798783</v>
      </c>
      <c r="K43" s="285">
        <v>0</v>
      </c>
      <c r="L43" s="285">
        <v>0</v>
      </c>
      <c r="M43" s="285">
        <v>0</v>
      </c>
      <c r="N43" s="285">
        <v>0</v>
      </c>
      <c r="O43" s="285">
        <v>648798783</v>
      </c>
    </row>
    <row r="44" spans="1:15">
      <c r="A44" s="284" t="s">
        <v>314</v>
      </c>
      <c r="B44" s="284" t="s">
        <v>315</v>
      </c>
      <c r="C44" s="284" t="s">
        <v>154</v>
      </c>
      <c r="D44" s="284" t="s">
        <v>316</v>
      </c>
      <c r="E44" s="287">
        <v>3621153</v>
      </c>
      <c r="F44" s="287">
        <v>0</v>
      </c>
      <c r="G44" s="287">
        <v>0</v>
      </c>
      <c r="H44" s="287">
        <v>0</v>
      </c>
      <c r="I44" s="287">
        <v>0</v>
      </c>
      <c r="J44" s="287">
        <v>3621153</v>
      </c>
      <c r="K44" s="287">
        <v>0</v>
      </c>
      <c r="L44" s="287">
        <v>0</v>
      </c>
      <c r="M44" s="287">
        <v>0</v>
      </c>
      <c r="N44" s="287">
        <v>0</v>
      </c>
      <c r="O44" s="287">
        <v>3621153</v>
      </c>
    </row>
    <row r="45" spans="1:15">
      <c r="A45" s="284" t="s">
        <v>317</v>
      </c>
      <c r="B45" s="284" t="s">
        <v>318</v>
      </c>
      <c r="C45" s="284" t="s">
        <v>154</v>
      </c>
      <c r="D45" s="284" t="s">
        <v>319</v>
      </c>
      <c r="E45" s="287">
        <v>445177630</v>
      </c>
      <c r="F45" s="287">
        <v>0</v>
      </c>
      <c r="G45" s="287">
        <v>0</v>
      </c>
      <c r="H45" s="287">
        <v>0</v>
      </c>
      <c r="I45" s="287">
        <v>0</v>
      </c>
      <c r="J45" s="287">
        <v>445177630</v>
      </c>
      <c r="K45" s="287">
        <v>0</v>
      </c>
      <c r="L45" s="287">
        <v>0</v>
      </c>
      <c r="M45" s="287">
        <v>0</v>
      </c>
      <c r="N45" s="287">
        <v>0</v>
      </c>
      <c r="O45" s="287">
        <v>445177630</v>
      </c>
    </row>
    <row r="46" spans="1:15">
      <c r="A46" s="284" t="s">
        <v>320</v>
      </c>
      <c r="B46" s="284" t="s">
        <v>321</v>
      </c>
      <c r="C46" s="284" t="s">
        <v>237</v>
      </c>
      <c r="D46" s="284" t="s">
        <v>322</v>
      </c>
      <c r="E46" s="287">
        <v>200000000</v>
      </c>
      <c r="F46" s="287">
        <v>0</v>
      </c>
      <c r="G46" s="287">
        <v>0</v>
      </c>
      <c r="H46" s="287">
        <v>0</v>
      </c>
      <c r="I46" s="287">
        <v>0</v>
      </c>
      <c r="J46" s="287">
        <v>200000000</v>
      </c>
      <c r="K46" s="287">
        <v>0</v>
      </c>
      <c r="L46" s="287">
        <v>0</v>
      </c>
      <c r="M46" s="287">
        <v>0</v>
      </c>
      <c r="N46" s="287">
        <v>0</v>
      </c>
      <c r="O46" s="287">
        <v>200000000</v>
      </c>
    </row>
    <row r="47" spans="1:15">
      <c r="A47" s="283" t="s">
        <v>323</v>
      </c>
      <c r="B47" s="283"/>
      <c r="C47" s="283"/>
      <c r="D47" s="283" t="s">
        <v>324</v>
      </c>
      <c r="E47" s="285">
        <v>498594179</v>
      </c>
      <c r="F47" s="285">
        <v>0</v>
      </c>
      <c r="G47" s="285">
        <v>0</v>
      </c>
      <c r="H47" s="285">
        <v>0</v>
      </c>
      <c r="I47" s="285">
        <v>0</v>
      </c>
      <c r="J47" s="285">
        <v>498594179</v>
      </c>
      <c r="K47" s="285">
        <v>0</v>
      </c>
      <c r="L47" s="285">
        <v>0</v>
      </c>
      <c r="M47" s="285">
        <v>0</v>
      </c>
      <c r="N47" s="285">
        <v>0</v>
      </c>
      <c r="O47" s="285">
        <v>498594179</v>
      </c>
    </row>
    <row r="48" spans="1:15">
      <c r="A48" s="284" t="s">
        <v>325</v>
      </c>
      <c r="B48" s="284" t="s">
        <v>326</v>
      </c>
      <c r="C48" s="284" t="s">
        <v>154</v>
      </c>
      <c r="D48" s="284" t="s">
        <v>327</v>
      </c>
      <c r="E48" s="287">
        <v>2594179</v>
      </c>
      <c r="F48" s="287">
        <v>0</v>
      </c>
      <c r="G48" s="287">
        <v>0</v>
      </c>
      <c r="H48" s="287">
        <v>0</v>
      </c>
      <c r="I48" s="287">
        <v>0</v>
      </c>
      <c r="J48" s="287">
        <v>2594179</v>
      </c>
      <c r="K48" s="287">
        <v>0</v>
      </c>
      <c r="L48" s="287">
        <v>0</v>
      </c>
      <c r="M48" s="287">
        <v>0</v>
      </c>
      <c r="N48" s="287">
        <v>0</v>
      </c>
      <c r="O48" s="287">
        <v>2594179</v>
      </c>
    </row>
    <row r="49" spans="1:15">
      <c r="A49" s="284" t="s">
        <v>328</v>
      </c>
      <c r="B49" s="284" t="s">
        <v>329</v>
      </c>
      <c r="C49" s="284" t="s">
        <v>154</v>
      </c>
      <c r="D49" s="284" t="s">
        <v>330</v>
      </c>
      <c r="E49" s="287">
        <v>340000000</v>
      </c>
      <c r="F49" s="287">
        <v>0</v>
      </c>
      <c r="G49" s="287">
        <v>0</v>
      </c>
      <c r="H49" s="287">
        <v>0</v>
      </c>
      <c r="I49" s="287">
        <v>0</v>
      </c>
      <c r="J49" s="287">
        <v>340000000</v>
      </c>
      <c r="K49" s="287">
        <v>0</v>
      </c>
      <c r="L49" s="287">
        <v>0</v>
      </c>
      <c r="M49" s="287">
        <v>0</v>
      </c>
      <c r="N49" s="287">
        <v>0</v>
      </c>
      <c r="O49" s="287">
        <v>340000000</v>
      </c>
    </row>
    <row r="50" spans="1:15">
      <c r="A50" s="284" t="s">
        <v>331</v>
      </c>
      <c r="B50" s="284" t="s">
        <v>332</v>
      </c>
      <c r="C50" s="284" t="s">
        <v>237</v>
      </c>
      <c r="D50" s="284" t="s">
        <v>333</v>
      </c>
      <c r="E50" s="287">
        <v>156000000</v>
      </c>
      <c r="F50" s="287">
        <v>0</v>
      </c>
      <c r="G50" s="287">
        <v>0</v>
      </c>
      <c r="H50" s="287">
        <v>0</v>
      </c>
      <c r="I50" s="287">
        <v>0</v>
      </c>
      <c r="J50" s="287">
        <v>156000000</v>
      </c>
      <c r="K50" s="287">
        <v>0</v>
      </c>
      <c r="L50" s="287">
        <v>0</v>
      </c>
      <c r="M50" s="287">
        <v>0</v>
      </c>
      <c r="N50" s="287">
        <v>0</v>
      </c>
      <c r="O50" s="287">
        <v>156000000</v>
      </c>
    </row>
    <row r="51" spans="1:15">
      <c r="A51" s="283" t="s">
        <v>334</v>
      </c>
      <c r="B51" s="283"/>
      <c r="C51" s="283"/>
      <c r="D51" s="283" t="s">
        <v>335</v>
      </c>
      <c r="E51" s="285">
        <v>599438396</v>
      </c>
      <c r="F51" s="285">
        <v>0</v>
      </c>
      <c r="G51" s="285">
        <v>0</v>
      </c>
      <c r="H51" s="285">
        <v>0</v>
      </c>
      <c r="I51" s="285">
        <v>0</v>
      </c>
      <c r="J51" s="285">
        <v>599438396</v>
      </c>
      <c r="K51" s="285">
        <v>0</v>
      </c>
      <c r="L51" s="285">
        <v>0</v>
      </c>
      <c r="M51" s="285">
        <v>0</v>
      </c>
      <c r="N51" s="285">
        <v>0</v>
      </c>
      <c r="O51" s="285">
        <v>599438396</v>
      </c>
    </row>
    <row r="52" spans="1:15">
      <c r="A52" s="284" t="s">
        <v>336</v>
      </c>
      <c r="B52" s="284" t="s">
        <v>337</v>
      </c>
      <c r="C52" s="284" t="s">
        <v>154</v>
      </c>
      <c r="D52" s="284" t="s">
        <v>338</v>
      </c>
      <c r="E52" s="287">
        <v>3598499</v>
      </c>
      <c r="F52" s="287">
        <v>0</v>
      </c>
      <c r="G52" s="287">
        <v>0</v>
      </c>
      <c r="H52" s="287">
        <v>0</v>
      </c>
      <c r="I52" s="287">
        <v>0</v>
      </c>
      <c r="J52" s="287">
        <v>3598499</v>
      </c>
      <c r="K52" s="287">
        <v>0</v>
      </c>
      <c r="L52" s="287">
        <v>0</v>
      </c>
      <c r="M52" s="287">
        <v>0</v>
      </c>
      <c r="N52" s="287">
        <v>0</v>
      </c>
      <c r="O52" s="287">
        <v>3598499</v>
      </c>
    </row>
    <row r="53" spans="1:15">
      <c r="A53" s="284" t="s">
        <v>339</v>
      </c>
      <c r="B53" s="284" t="s">
        <v>340</v>
      </c>
      <c r="C53" s="284" t="s">
        <v>154</v>
      </c>
      <c r="D53" s="284" t="s">
        <v>341</v>
      </c>
      <c r="E53" s="287">
        <v>394313</v>
      </c>
      <c r="F53" s="287">
        <v>0</v>
      </c>
      <c r="G53" s="287">
        <v>0</v>
      </c>
      <c r="H53" s="287">
        <v>0</v>
      </c>
      <c r="I53" s="287">
        <v>0</v>
      </c>
      <c r="J53" s="287">
        <v>394313</v>
      </c>
      <c r="K53" s="287">
        <v>0</v>
      </c>
      <c r="L53" s="287">
        <v>0</v>
      </c>
      <c r="M53" s="287">
        <v>0</v>
      </c>
      <c r="N53" s="287">
        <v>0</v>
      </c>
      <c r="O53" s="287">
        <v>394313</v>
      </c>
    </row>
    <row r="54" spans="1:15">
      <c r="A54" s="284" t="s">
        <v>342</v>
      </c>
      <c r="B54" s="284" t="s">
        <v>343</v>
      </c>
      <c r="C54" s="284" t="s">
        <v>154</v>
      </c>
      <c r="D54" s="284" t="s">
        <v>344</v>
      </c>
      <c r="E54" s="287">
        <v>391295584</v>
      </c>
      <c r="F54" s="287">
        <v>0</v>
      </c>
      <c r="G54" s="287">
        <v>0</v>
      </c>
      <c r="H54" s="287">
        <v>0</v>
      </c>
      <c r="I54" s="287">
        <v>0</v>
      </c>
      <c r="J54" s="287">
        <v>391295584</v>
      </c>
      <c r="K54" s="287">
        <v>0</v>
      </c>
      <c r="L54" s="287">
        <v>0</v>
      </c>
      <c r="M54" s="287">
        <v>0</v>
      </c>
      <c r="N54" s="287">
        <v>0</v>
      </c>
      <c r="O54" s="287">
        <v>391295584</v>
      </c>
    </row>
    <row r="55" spans="1:15">
      <c r="A55" s="284" t="s">
        <v>345</v>
      </c>
      <c r="B55" s="284" t="s">
        <v>346</v>
      </c>
      <c r="C55" s="284" t="s">
        <v>154</v>
      </c>
      <c r="D55" s="284" t="s">
        <v>347</v>
      </c>
      <c r="E55" s="287">
        <v>62150000</v>
      </c>
      <c r="F55" s="287">
        <v>0</v>
      </c>
      <c r="G55" s="287">
        <v>0</v>
      </c>
      <c r="H55" s="287">
        <v>0</v>
      </c>
      <c r="I55" s="287">
        <v>0</v>
      </c>
      <c r="J55" s="287">
        <v>62150000</v>
      </c>
      <c r="K55" s="287">
        <v>0</v>
      </c>
      <c r="L55" s="287">
        <v>0</v>
      </c>
      <c r="M55" s="287">
        <v>0</v>
      </c>
      <c r="N55" s="287">
        <v>0</v>
      </c>
      <c r="O55" s="287">
        <v>62150000</v>
      </c>
    </row>
    <row r="56" spans="1:15">
      <c r="A56" s="284" t="s">
        <v>348</v>
      </c>
      <c r="B56" s="284" t="s">
        <v>349</v>
      </c>
      <c r="C56" s="284" t="s">
        <v>237</v>
      </c>
      <c r="D56" s="284" t="s">
        <v>350</v>
      </c>
      <c r="E56" s="287">
        <v>142000000</v>
      </c>
      <c r="F56" s="287">
        <v>0</v>
      </c>
      <c r="G56" s="287">
        <v>0</v>
      </c>
      <c r="H56" s="287">
        <v>0</v>
      </c>
      <c r="I56" s="287">
        <v>0</v>
      </c>
      <c r="J56" s="287">
        <v>142000000</v>
      </c>
      <c r="K56" s="287">
        <v>0</v>
      </c>
      <c r="L56" s="287">
        <v>0</v>
      </c>
      <c r="M56" s="287">
        <v>0</v>
      </c>
      <c r="N56" s="287">
        <v>0</v>
      </c>
      <c r="O56" s="287">
        <v>142000000</v>
      </c>
    </row>
    <row r="57" spans="1:15">
      <c r="A57" s="283" t="s">
        <v>351</v>
      </c>
      <c r="B57" s="283"/>
      <c r="C57" s="283"/>
      <c r="D57" s="283" t="s">
        <v>352</v>
      </c>
      <c r="E57" s="285">
        <v>280203324</v>
      </c>
      <c r="F57" s="285">
        <v>0</v>
      </c>
      <c r="G57" s="285">
        <v>0</v>
      </c>
      <c r="H57" s="285">
        <v>0</v>
      </c>
      <c r="I57" s="285">
        <v>0</v>
      </c>
      <c r="J57" s="285">
        <v>280203324</v>
      </c>
      <c r="K57" s="285">
        <v>0</v>
      </c>
      <c r="L57" s="285">
        <v>0</v>
      </c>
      <c r="M57" s="285">
        <v>0</v>
      </c>
      <c r="N57" s="285">
        <v>0</v>
      </c>
      <c r="O57" s="285">
        <v>280203324</v>
      </c>
    </row>
    <row r="58" spans="1:15">
      <c r="A58" s="284" t="s">
        <v>353</v>
      </c>
      <c r="B58" s="284" t="s">
        <v>354</v>
      </c>
      <c r="C58" s="284" t="s">
        <v>154</v>
      </c>
      <c r="D58" s="284" t="s">
        <v>355</v>
      </c>
      <c r="E58" s="287">
        <v>1175790</v>
      </c>
      <c r="F58" s="287">
        <v>0</v>
      </c>
      <c r="G58" s="287">
        <v>0</v>
      </c>
      <c r="H58" s="287">
        <v>0</v>
      </c>
      <c r="I58" s="287">
        <v>0</v>
      </c>
      <c r="J58" s="287">
        <v>1175790</v>
      </c>
      <c r="K58" s="287">
        <v>0</v>
      </c>
      <c r="L58" s="287">
        <v>0</v>
      </c>
      <c r="M58" s="287">
        <v>0</v>
      </c>
      <c r="N58" s="287">
        <v>0</v>
      </c>
      <c r="O58" s="287">
        <v>1175790</v>
      </c>
    </row>
    <row r="59" spans="1:15">
      <c r="A59" s="284" t="s">
        <v>356</v>
      </c>
      <c r="B59" s="284" t="s">
        <v>357</v>
      </c>
      <c r="C59" s="284" t="s">
        <v>154</v>
      </c>
      <c r="D59" s="284" t="s">
        <v>358</v>
      </c>
      <c r="E59" s="287">
        <v>148027534</v>
      </c>
      <c r="F59" s="287">
        <v>0</v>
      </c>
      <c r="G59" s="287">
        <v>0</v>
      </c>
      <c r="H59" s="287">
        <v>0</v>
      </c>
      <c r="I59" s="287">
        <v>0</v>
      </c>
      <c r="J59" s="287">
        <v>148027534</v>
      </c>
      <c r="K59" s="287">
        <v>0</v>
      </c>
      <c r="L59" s="287">
        <v>0</v>
      </c>
      <c r="M59" s="287">
        <v>0</v>
      </c>
      <c r="N59" s="287">
        <v>0</v>
      </c>
      <c r="O59" s="287">
        <v>148027534</v>
      </c>
    </row>
    <row r="60" spans="1:15">
      <c r="A60" s="284" t="s">
        <v>359</v>
      </c>
      <c r="B60" s="284" t="s">
        <v>360</v>
      </c>
      <c r="C60" s="284" t="s">
        <v>237</v>
      </c>
      <c r="D60" s="284" t="s">
        <v>361</v>
      </c>
      <c r="E60" s="287">
        <v>131000000</v>
      </c>
      <c r="F60" s="287">
        <v>0</v>
      </c>
      <c r="G60" s="287">
        <v>0</v>
      </c>
      <c r="H60" s="287">
        <v>0</v>
      </c>
      <c r="I60" s="287">
        <v>0</v>
      </c>
      <c r="J60" s="287">
        <v>131000000</v>
      </c>
      <c r="K60" s="287">
        <v>0</v>
      </c>
      <c r="L60" s="287">
        <v>0</v>
      </c>
      <c r="M60" s="287">
        <v>0</v>
      </c>
      <c r="N60" s="287">
        <v>0</v>
      </c>
      <c r="O60" s="287">
        <v>131000000</v>
      </c>
    </row>
    <row r="61" spans="1:15">
      <c r="A61" s="283" t="s">
        <v>362</v>
      </c>
      <c r="B61" s="283"/>
      <c r="C61" s="283"/>
      <c r="D61" s="283" t="s">
        <v>363</v>
      </c>
      <c r="E61" s="285">
        <v>86552071</v>
      </c>
      <c r="F61" s="285">
        <v>0</v>
      </c>
      <c r="G61" s="285">
        <v>0</v>
      </c>
      <c r="H61" s="285">
        <v>0</v>
      </c>
      <c r="I61" s="285">
        <v>0</v>
      </c>
      <c r="J61" s="285">
        <v>86552071</v>
      </c>
      <c r="K61" s="285">
        <v>0</v>
      </c>
      <c r="L61" s="285">
        <v>0</v>
      </c>
      <c r="M61" s="285">
        <v>0</v>
      </c>
      <c r="N61" s="285">
        <v>0</v>
      </c>
      <c r="O61" s="285">
        <v>86552071</v>
      </c>
    </row>
    <row r="62" spans="1:15">
      <c r="A62" s="284" t="s">
        <v>364</v>
      </c>
      <c r="B62" s="284" t="s">
        <v>365</v>
      </c>
      <c r="C62" s="284" t="s">
        <v>154</v>
      </c>
      <c r="D62" s="284" t="s">
        <v>366</v>
      </c>
      <c r="E62" s="287">
        <v>352071</v>
      </c>
      <c r="F62" s="287">
        <v>0</v>
      </c>
      <c r="G62" s="287">
        <v>0</v>
      </c>
      <c r="H62" s="287">
        <v>0</v>
      </c>
      <c r="I62" s="287">
        <v>0</v>
      </c>
      <c r="J62" s="287">
        <v>352071</v>
      </c>
      <c r="K62" s="287">
        <v>0</v>
      </c>
      <c r="L62" s="287">
        <v>0</v>
      </c>
      <c r="M62" s="287">
        <v>0</v>
      </c>
      <c r="N62" s="287">
        <v>0</v>
      </c>
      <c r="O62" s="287">
        <v>352071</v>
      </c>
    </row>
    <row r="63" spans="1:15">
      <c r="A63" s="284" t="s">
        <v>367</v>
      </c>
      <c r="B63" s="284" t="s">
        <v>368</v>
      </c>
      <c r="C63" s="284" t="s">
        <v>154</v>
      </c>
      <c r="D63" s="284" t="s">
        <v>369</v>
      </c>
      <c r="E63" s="287">
        <v>45200000</v>
      </c>
      <c r="F63" s="287">
        <v>0</v>
      </c>
      <c r="G63" s="287">
        <v>0</v>
      </c>
      <c r="H63" s="287">
        <v>0</v>
      </c>
      <c r="I63" s="287">
        <v>0</v>
      </c>
      <c r="J63" s="287">
        <v>45200000</v>
      </c>
      <c r="K63" s="287">
        <v>0</v>
      </c>
      <c r="L63" s="287">
        <v>0</v>
      </c>
      <c r="M63" s="287">
        <v>0</v>
      </c>
      <c r="N63" s="287">
        <v>0</v>
      </c>
      <c r="O63" s="287">
        <v>45200000</v>
      </c>
    </row>
    <row r="64" spans="1:15">
      <c r="A64" s="284" t="s">
        <v>370</v>
      </c>
      <c r="B64" s="284" t="s">
        <v>371</v>
      </c>
      <c r="C64" s="284" t="s">
        <v>237</v>
      </c>
      <c r="D64" s="284" t="s">
        <v>372</v>
      </c>
      <c r="E64" s="287">
        <v>41000000</v>
      </c>
      <c r="F64" s="287">
        <v>0</v>
      </c>
      <c r="G64" s="287">
        <v>0</v>
      </c>
      <c r="H64" s="287">
        <v>0</v>
      </c>
      <c r="I64" s="287">
        <v>0</v>
      </c>
      <c r="J64" s="287">
        <v>41000000</v>
      </c>
      <c r="K64" s="287">
        <v>0</v>
      </c>
      <c r="L64" s="287">
        <v>0</v>
      </c>
      <c r="M64" s="287">
        <v>0</v>
      </c>
      <c r="N64" s="287">
        <v>0</v>
      </c>
      <c r="O64" s="287">
        <v>41000000</v>
      </c>
    </row>
    <row r="65" spans="1:15">
      <c r="A65" s="283" t="s">
        <v>373</v>
      </c>
      <c r="B65" s="283"/>
      <c r="C65" s="283"/>
      <c r="D65" s="283" t="s">
        <v>374</v>
      </c>
      <c r="E65" s="285">
        <v>115195939</v>
      </c>
      <c r="F65" s="285">
        <v>0</v>
      </c>
      <c r="G65" s="285">
        <v>0</v>
      </c>
      <c r="H65" s="285">
        <v>0</v>
      </c>
      <c r="I65" s="285">
        <v>0</v>
      </c>
      <c r="J65" s="285">
        <v>115195939</v>
      </c>
      <c r="K65" s="285">
        <v>0</v>
      </c>
      <c r="L65" s="285">
        <v>0</v>
      </c>
      <c r="M65" s="285">
        <v>0</v>
      </c>
      <c r="N65" s="285">
        <v>0</v>
      </c>
      <c r="O65" s="285">
        <v>115195939</v>
      </c>
    </row>
    <row r="66" spans="1:15">
      <c r="A66" s="284" t="s">
        <v>375</v>
      </c>
      <c r="B66" s="284" t="s">
        <v>376</v>
      </c>
      <c r="C66" s="284" t="s">
        <v>154</v>
      </c>
      <c r="D66" s="284" t="s">
        <v>377</v>
      </c>
      <c r="E66" s="287">
        <v>881808</v>
      </c>
      <c r="F66" s="287">
        <v>0</v>
      </c>
      <c r="G66" s="287">
        <v>0</v>
      </c>
      <c r="H66" s="287">
        <v>0</v>
      </c>
      <c r="I66" s="287">
        <v>0</v>
      </c>
      <c r="J66" s="287">
        <v>881808</v>
      </c>
      <c r="K66" s="287">
        <v>0</v>
      </c>
      <c r="L66" s="287">
        <v>0</v>
      </c>
      <c r="M66" s="287">
        <v>0</v>
      </c>
      <c r="N66" s="287">
        <v>0</v>
      </c>
      <c r="O66" s="287">
        <v>881808</v>
      </c>
    </row>
    <row r="67" spans="1:15">
      <c r="A67" s="284" t="s">
        <v>378</v>
      </c>
      <c r="B67" s="284" t="s">
        <v>379</v>
      </c>
      <c r="C67" s="284" t="s">
        <v>154</v>
      </c>
      <c r="D67" s="284" t="s">
        <v>380</v>
      </c>
      <c r="E67" s="287">
        <v>114314131</v>
      </c>
      <c r="F67" s="287">
        <v>0</v>
      </c>
      <c r="G67" s="287">
        <v>0</v>
      </c>
      <c r="H67" s="287">
        <v>0</v>
      </c>
      <c r="I67" s="287">
        <v>0</v>
      </c>
      <c r="J67" s="287">
        <v>114314131</v>
      </c>
      <c r="K67" s="287">
        <v>0</v>
      </c>
      <c r="L67" s="287">
        <v>0</v>
      </c>
      <c r="M67" s="287">
        <v>0</v>
      </c>
      <c r="N67" s="287">
        <v>0</v>
      </c>
      <c r="O67" s="287">
        <v>114314131</v>
      </c>
    </row>
    <row r="68" spans="1:15">
      <c r="A68" s="283" t="s">
        <v>381</v>
      </c>
      <c r="B68" s="283"/>
      <c r="C68" s="283"/>
      <c r="D68" s="283" t="s">
        <v>382</v>
      </c>
      <c r="E68" s="285">
        <v>20033245</v>
      </c>
      <c r="F68" s="285">
        <v>0</v>
      </c>
      <c r="G68" s="285">
        <v>0</v>
      </c>
      <c r="H68" s="285">
        <v>0</v>
      </c>
      <c r="I68" s="285">
        <v>0</v>
      </c>
      <c r="J68" s="285">
        <v>20033245</v>
      </c>
      <c r="K68" s="285">
        <v>0</v>
      </c>
      <c r="L68" s="285">
        <v>0</v>
      </c>
      <c r="M68" s="285">
        <v>0</v>
      </c>
      <c r="N68" s="285">
        <v>0</v>
      </c>
      <c r="O68" s="285">
        <v>20033245</v>
      </c>
    </row>
    <row r="69" spans="1:15">
      <c r="A69" s="284" t="s">
        <v>383</v>
      </c>
      <c r="B69" s="284" t="s">
        <v>384</v>
      </c>
      <c r="C69" s="284" t="s">
        <v>154</v>
      </c>
      <c r="D69" s="284" t="s">
        <v>385</v>
      </c>
      <c r="E69" s="287">
        <v>157733</v>
      </c>
      <c r="F69" s="287">
        <v>0</v>
      </c>
      <c r="G69" s="287">
        <v>0</v>
      </c>
      <c r="H69" s="287">
        <v>0</v>
      </c>
      <c r="I69" s="287">
        <v>0</v>
      </c>
      <c r="J69" s="287">
        <v>157733</v>
      </c>
      <c r="K69" s="287">
        <v>0</v>
      </c>
      <c r="L69" s="287">
        <v>0</v>
      </c>
      <c r="M69" s="287">
        <v>0</v>
      </c>
      <c r="N69" s="287">
        <v>0</v>
      </c>
      <c r="O69" s="287">
        <v>157733</v>
      </c>
    </row>
    <row r="70" spans="1:15">
      <c r="A70" s="284" t="s">
        <v>386</v>
      </c>
      <c r="B70" s="284" t="s">
        <v>387</v>
      </c>
      <c r="C70" s="284" t="s">
        <v>154</v>
      </c>
      <c r="D70" s="284" t="s">
        <v>388</v>
      </c>
      <c r="E70" s="287">
        <v>19875512</v>
      </c>
      <c r="F70" s="287">
        <v>0</v>
      </c>
      <c r="G70" s="287">
        <v>0</v>
      </c>
      <c r="H70" s="287">
        <v>0</v>
      </c>
      <c r="I70" s="287">
        <v>0</v>
      </c>
      <c r="J70" s="287">
        <v>19875512</v>
      </c>
      <c r="K70" s="287">
        <v>0</v>
      </c>
      <c r="L70" s="287">
        <v>0</v>
      </c>
      <c r="M70" s="287">
        <v>0</v>
      </c>
      <c r="N70" s="287">
        <v>0</v>
      </c>
      <c r="O70" s="287">
        <v>19875512</v>
      </c>
    </row>
    <row r="71" spans="1:15">
      <c r="A71" s="283" t="s">
        <v>389</v>
      </c>
      <c r="B71" s="283"/>
      <c r="C71" s="283"/>
      <c r="D71" s="283" t="s">
        <v>390</v>
      </c>
      <c r="E71" s="285">
        <v>22838427</v>
      </c>
      <c r="F71" s="285">
        <v>0</v>
      </c>
      <c r="G71" s="285">
        <v>0</v>
      </c>
      <c r="H71" s="285">
        <v>0</v>
      </c>
      <c r="I71" s="285">
        <v>0</v>
      </c>
      <c r="J71" s="285">
        <v>22838427</v>
      </c>
      <c r="K71" s="285">
        <v>0</v>
      </c>
      <c r="L71" s="285">
        <v>0</v>
      </c>
      <c r="M71" s="285">
        <v>0</v>
      </c>
      <c r="N71" s="285">
        <v>0</v>
      </c>
      <c r="O71" s="285">
        <v>22838427</v>
      </c>
    </row>
    <row r="72" spans="1:15">
      <c r="A72" s="284" t="s">
        <v>391</v>
      </c>
      <c r="B72" s="284" t="s">
        <v>392</v>
      </c>
      <c r="C72" s="284" t="s">
        <v>154</v>
      </c>
      <c r="D72" s="284" t="s">
        <v>393</v>
      </c>
      <c r="E72" s="287">
        <v>147733</v>
      </c>
      <c r="F72" s="287">
        <v>0</v>
      </c>
      <c r="G72" s="287">
        <v>0</v>
      </c>
      <c r="H72" s="287">
        <v>0</v>
      </c>
      <c r="I72" s="287">
        <v>0</v>
      </c>
      <c r="J72" s="287">
        <v>147733</v>
      </c>
      <c r="K72" s="287">
        <v>0</v>
      </c>
      <c r="L72" s="287">
        <v>0</v>
      </c>
      <c r="M72" s="287">
        <v>0</v>
      </c>
      <c r="N72" s="287">
        <v>0</v>
      </c>
      <c r="O72" s="287">
        <v>147733</v>
      </c>
    </row>
    <row r="73" spans="1:15">
      <c r="A73" s="284" t="s">
        <v>394</v>
      </c>
      <c r="B73" s="284" t="s">
        <v>395</v>
      </c>
      <c r="C73" s="284" t="s">
        <v>154</v>
      </c>
      <c r="D73" s="284" t="s">
        <v>396</v>
      </c>
      <c r="E73" s="287">
        <v>22690694</v>
      </c>
      <c r="F73" s="287">
        <v>0</v>
      </c>
      <c r="G73" s="287">
        <v>0</v>
      </c>
      <c r="H73" s="287">
        <v>0</v>
      </c>
      <c r="I73" s="287">
        <v>0</v>
      </c>
      <c r="J73" s="287">
        <v>22690694</v>
      </c>
      <c r="K73" s="287">
        <v>0</v>
      </c>
      <c r="L73" s="287">
        <v>0</v>
      </c>
      <c r="M73" s="287">
        <v>0</v>
      </c>
      <c r="N73" s="287">
        <v>0</v>
      </c>
      <c r="O73" s="287">
        <v>22690694</v>
      </c>
    </row>
    <row r="74" spans="1:15">
      <c r="A74" s="283" t="s">
        <v>397</v>
      </c>
      <c r="B74" s="283"/>
      <c r="C74" s="283"/>
      <c r="D74" s="283" t="s">
        <v>398</v>
      </c>
      <c r="E74" s="285">
        <v>38438796</v>
      </c>
      <c r="F74" s="285">
        <v>0</v>
      </c>
      <c r="G74" s="285">
        <v>0</v>
      </c>
      <c r="H74" s="285">
        <v>0</v>
      </c>
      <c r="I74" s="285">
        <v>0</v>
      </c>
      <c r="J74" s="285">
        <v>38438796</v>
      </c>
      <c r="K74" s="285">
        <v>0</v>
      </c>
      <c r="L74" s="285">
        <v>0</v>
      </c>
      <c r="M74" s="285">
        <v>0</v>
      </c>
      <c r="N74" s="285">
        <v>0</v>
      </c>
      <c r="O74" s="285">
        <v>38438796</v>
      </c>
    </row>
    <row r="75" spans="1:15">
      <c r="A75" s="284" t="s">
        <v>399</v>
      </c>
      <c r="B75" s="284" t="s">
        <v>400</v>
      </c>
      <c r="C75" s="284" t="s">
        <v>154</v>
      </c>
      <c r="D75" s="284" t="s">
        <v>401</v>
      </c>
      <c r="E75" s="287">
        <v>294385</v>
      </c>
      <c r="F75" s="287">
        <v>0</v>
      </c>
      <c r="G75" s="287">
        <v>0</v>
      </c>
      <c r="H75" s="287">
        <v>0</v>
      </c>
      <c r="I75" s="287">
        <v>0</v>
      </c>
      <c r="J75" s="287">
        <v>294385</v>
      </c>
      <c r="K75" s="287">
        <v>0</v>
      </c>
      <c r="L75" s="287">
        <v>0</v>
      </c>
      <c r="M75" s="287">
        <v>0</v>
      </c>
      <c r="N75" s="287">
        <v>0</v>
      </c>
      <c r="O75" s="287">
        <v>294385</v>
      </c>
    </row>
    <row r="76" spans="1:15">
      <c r="A76" s="284" t="s">
        <v>402</v>
      </c>
      <c r="B76" s="284" t="s">
        <v>403</v>
      </c>
      <c r="C76" s="284" t="s">
        <v>154</v>
      </c>
      <c r="D76" s="284" t="s">
        <v>404</v>
      </c>
      <c r="E76" s="287">
        <v>38144411</v>
      </c>
      <c r="F76" s="287">
        <v>0</v>
      </c>
      <c r="G76" s="287">
        <v>0</v>
      </c>
      <c r="H76" s="287">
        <v>0</v>
      </c>
      <c r="I76" s="287">
        <v>0</v>
      </c>
      <c r="J76" s="287">
        <v>38144411</v>
      </c>
      <c r="K76" s="287">
        <v>0</v>
      </c>
      <c r="L76" s="287">
        <v>0</v>
      </c>
      <c r="M76" s="287">
        <v>0</v>
      </c>
      <c r="N76" s="287">
        <v>0</v>
      </c>
      <c r="O76" s="287">
        <v>38144411</v>
      </c>
    </row>
    <row r="77" spans="1:15">
      <c r="A77" s="283" t="s">
        <v>405</v>
      </c>
      <c r="B77" s="283"/>
      <c r="C77" s="283"/>
      <c r="D77" s="283" t="s">
        <v>406</v>
      </c>
      <c r="E77" s="285">
        <v>62150000</v>
      </c>
      <c r="F77" s="285">
        <v>0</v>
      </c>
      <c r="G77" s="285">
        <v>0</v>
      </c>
      <c r="H77" s="285">
        <v>0</v>
      </c>
      <c r="I77" s="285">
        <v>0</v>
      </c>
      <c r="J77" s="285">
        <v>62150000</v>
      </c>
      <c r="K77" s="285">
        <v>0</v>
      </c>
      <c r="L77" s="285">
        <v>0</v>
      </c>
      <c r="M77" s="285">
        <v>0</v>
      </c>
      <c r="N77" s="285">
        <v>0</v>
      </c>
      <c r="O77" s="285">
        <v>62150000</v>
      </c>
    </row>
    <row r="78" spans="1:15">
      <c r="A78" s="283" t="s">
        <v>407</v>
      </c>
      <c r="B78" s="283"/>
      <c r="C78" s="283"/>
      <c r="D78" s="283" t="s">
        <v>324</v>
      </c>
      <c r="E78" s="285">
        <v>62150000</v>
      </c>
      <c r="F78" s="285">
        <v>0</v>
      </c>
      <c r="G78" s="285">
        <v>0</v>
      </c>
      <c r="H78" s="285">
        <v>0</v>
      </c>
      <c r="I78" s="285">
        <v>0</v>
      </c>
      <c r="J78" s="285">
        <v>62150000</v>
      </c>
      <c r="K78" s="285">
        <v>0</v>
      </c>
      <c r="L78" s="285">
        <v>0</v>
      </c>
      <c r="M78" s="285">
        <v>0</v>
      </c>
      <c r="N78" s="285">
        <v>0</v>
      </c>
      <c r="O78" s="285">
        <v>62150000</v>
      </c>
    </row>
    <row r="79" spans="1:15">
      <c r="A79" s="284" t="s">
        <v>408</v>
      </c>
      <c r="B79" s="284" t="s">
        <v>409</v>
      </c>
      <c r="C79" s="284" t="s">
        <v>154</v>
      </c>
      <c r="D79" s="284" t="s">
        <v>410</v>
      </c>
      <c r="E79" s="287">
        <v>62150000</v>
      </c>
      <c r="F79" s="287">
        <v>0</v>
      </c>
      <c r="G79" s="287">
        <v>0</v>
      </c>
      <c r="H79" s="287">
        <v>0</v>
      </c>
      <c r="I79" s="287">
        <v>0</v>
      </c>
      <c r="J79" s="287">
        <v>62150000</v>
      </c>
      <c r="K79" s="287">
        <v>0</v>
      </c>
      <c r="L79" s="287">
        <v>0</v>
      </c>
      <c r="M79" s="287">
        <v>0</v>
      </c>
      <c r="N79" s="287">
        <v>0</v>
      </c>
      <c r="O79" s="287">
        <v>62150000</v>
      </c>
    </row>
    <row r="80" spans="1:15">
      <c r="A80" s="283" t="s">
        <v>411</v>
      </c>
      <c r="B80" s="283"/>
      <c r="C80" s="283"/>
      <c r="D80" s="283" t="s">
        <v>412</v>
      </c>
      <c r="E80" s="285">
        <v>707572540</v>
      </c>
      <c r="F80" s="285">
        <v>0</v>
      </c>
      <c r="G80" s="285">
        <v>0</v>
      </c>
      <c r="H80" s="285">
        <v>0</v>
      </c>
      <c r="I80" s="285">
        <v>0</v>
      </c>
      <c r="J80" s="285">
        <v>707572540</v>
      </c>
      <c r="K80" s="285">
        <v>0</v>
      </c>
      <c r="L80" s="285">
        <v>0</v>
      </c>
      <c r="M80" s="285">
        <v>0</v>
      </c>
      <c r="N80" s="285">
        <v>0</v>
      </c>
      <c r="O80" s="285">
        <v>707572540</v>
      </c>
    </row>
    <row r="81" spans="1:15">
      <c r="A81" s="283" t="s">
        <v>413</v>
      </c>
      <c r="B81" s="283"/>
      <c r="C81" s="283"/>
      <c r="D81" s="283" t="s">
        <v>273</v>
      </c>
      <c r="E81" s="285">
        <v>231206023</v>
      </c>
      <c r="F81" s="285">
        <v>0</v>
      </c>
      <c r="G81" s="285">
        <v>0</v>
      </c>
      <c r="H81" s="285">
        <v>0</v>
      </c>
      <c r="I81" s="285">
        <v>0</v>
      </c>
      <c r="J81" s="285">
        <v>231206023</v>
      </c>
      <c r="K81" s="285">
        <v>0</v>
      </c>
      <c r="L81" s="285">
        <v>0</v>
      </c>
      <c r="M81" s="285">
        <v>0</v>
      </c>
      <c r="N81" s="285">
        <v>0</v>
      </c>
      <c r="O81" s="285">
        <v>231206023</v>
      </c>
    </row>
    <row r="82" spans="1:15">
      <c r="A82" s="283" t="s">
        <v>44</v>
      </c>
      <c r="B82" s="283"/>
      <c r="C82" s="283"/>
      <c r="D82" s="283" t="s">
        <v>414</v>
      </c>
      <c r="E82" s="285">
        <v>55000000</v>
      </c>
      <c r="F82" s="285">
        <v>0</v>
      </c>
      <c r="G82" s="285">
        <v>0</v>
      </c>
      <c r="H82" s="285">
        <v>0</v>
      </c>
      <c r="I82" s="285">
        <v>0</v>
      </c>
      <c r="J82" s="285">
        <v>55000000</v>
      </c>
      <c r="K82" s="285">
        <v>0</v>
      </c>
      <c r="L82" s="285">
        <v>0</v>
      </c>
      <c r="M82" s="285">
        <v>0</v>
      </c>
      <c r="N82" s="285">
        <v>0</v>
      </c>
      <c r="O82" s="285">
        <v>55000000</v>
      </c>
    </row>
    <row r="83" spans="1:15">
      <c r="A83" s="284" t="s">
        <v>415</v>
      </c>
      <c r="B83" s="284" t="s">
        <v>416</v>
      </c>
      <c r="C83" s="284" t="s">
        <v>237</v>
      </c>
      <c r="D83" s="284" t="s">
        <v>417</v>
      </c>
      <c r="E83" s="287">
        <v>55000000</v>
      </c>
      <c r="F83" s="287">
        <v>0</v>
      </c>
      <c r="G83" s="287">
        <v>0</v>
      </c>
      <c r="H83" s="287">
        <v>0</v>
      </c>
      <c r="I83" s="287">
        <v>0</v>
      </c>
      <c r="J83" s="287">
        <v>55000000</v>
      </c>
      <c r="K83" s="287">
        <v>0</v>
      </c>
      <c r="L83" s="287">
        <v>0</v>
      </c>
      <c r="M83" s="287">
        <v>0</v>
      </c>
      <c r="N83" s="287">
        <v>0</v>
      </c>
      <c r="O83" s="287">
        <v>55000000</v>
      </c>
    </row>
    <row r="84" spans="1:15">
      <c r="A84" s="283" t="s">
        <v>45</v>
      </c>
      <c r="B84" s="283"/>
      <c r="C84" s="283"/>
      <c r="D84" s="283" t="s">
        <v>418</v>
      </c>
      <c r="E84" s="285">
        <v>151488909</v>
      </c>
      <c r="F84" s="285">
        <v>0</v>
      </c>
      <c r="G84" s="285">
        <v>0</v>
      </c>
      <c r="H84" s="285">
        <v>0</v>
      </c>
      <c r="I84" s="285">
        <v>0</v>
      </c>
      <c r="J84" s="285">
        <v>151488909</v>
      </c>
      <c r="K84" s="285">
        <v>0</v>
      </c>
      <c r="L84" s="285">
        <v>0</v>
      </c>
      <c r="M84" s="285">
        <v>0</v>
      </c>
      <c r="N84" s="285">
        <v>0</v>
      </c>
      <c r="O84" s="285">
        <v>151488909</v>
      </c>
    </row>
    <row r="85" spans="1:15">
      <c r="A85" s="284" t="s">
        <v>419</v>
      </c>
      <c r="B85" s="284" t="s">
        <v>420</v>
      </c>
      <c r="C85" s="284" t="s">
        <v>154</v>
      </c>
      <c r="D85" s="284" t="s">
        <v>421</v>
      </c>
      <c r="E85" s="287">
        <v>1988909</v>
      </c>
      <c r="F85" s="287">
        <v>0</v>
      </c>
      <c r="G85" s="287">
        <v>0</v>
      </c>
      <c r="H85" s="287">
        <v>0</v>
      </c>
      <c r="I85" s="287">
        <v>0</v>
      </c>
      <c r="J85" s="287">
        <v>1988909</v>
      </c>
      <c r="K85" s="287">
        <v>0</v>
      </c>
      <c r="L85" s="287">
        <v>0</v>
      </c>
      <c r="M85" s="287">
        <v>0</v>
      </c>
      <c r="N85" s="287">
        <v>0</v>
      </c>
      <c r="O85" s="287">
        <v>1988909</v>
      </c>
    </row>
    <row r="86" spans="1:15">
      <c r="A86" s="284" t="s">
        <v>422</v>
      </c>
      <c r="B86" s="284" t="s">
        <v>423</v>
      </c>
      <c r="C86" s="284" t="s">
        <v>154</v>
      </c>
      <c r="D86" s="284" t="s">
        <v>424</v>
      </c>
      <c r="E86" s="287">
        <v>8500000</v>
      </c>
      <c r="F86" s="287">
        <v>0</v>
      </c>
      <c r="G86" s="287">
        <v>0</v>
      </c>
      <c r="H86" s="287">
        <v>0</v>
      </c>
      <c r="I86" s="287">
        <v>0</v>
      </c>
      <c r="J86" s="287">
        <v>8500000</v>
      </c>
      <c r="K86" s="287">
        <v>0</v>
      </c>
      <c r="L86" s="287">
        <v>0</v>
      </c>
      <c r="M86" s="287">
        <v>0</v>
      </c>
      <c r="N86" s="287">
        <v>0</v>
      </c>
      <c r="O86" s="287">
        <v>8500000</v>
      </c>
    </row>
    <row r="87" spans="1:15">
      <c r="A87" s="284" t="s">
        <v>425</v>
      </c>
      <c r="B87" s="284" t="s">
        <v>426</v>
      </c>
      <c r="C87" s="284" t="s">
        <v>154</v>
      </c>
      <c r="D87" s="284" t="s">
        <v>427</v>
      </c>
      <c r="E87" s="287">
        <v>141000000</v>
      </c>
      <c r="F87" s="287">
        <v>0</v>
      </c>
      <c r="G87" s="287">
        <v>0</v>
      </c>
      <c r="H87" s="287">
        <v>0</v>
      </c>
      <c r="I87" s="287">
        <v>0</v>
      </c>
      <c r="J87" s="287">
        <v>141000000</v>
      </c>
      <c r="K87" s="287">
        <v>0</v>
      </c>
      <c r="L87" s="287">
        <v>0</v>
      </c>
      <c r="M87" s="287">
        <v>0</v>
      </c>
      <c r="N87" s="287">
        <v>0</v>
      </c>
      <c r="O87" s="287">
        <v>141000000</v>
      </c>
    </row>
    <row r="88" spans="1:15">
      <c r="A88" s="283" t="s">
        <v>47</v>
      </c>
      <c r="B88" s="283"/>
      <c r="C88" s="283"/>
      <c r="D88" s="283" t="s">
        <v>428</v>
      </c>
      <c r="E88" s="285">
        <v>24717114</v>
      </c>
      <c r="F88" s="285">
        <v>0</v>
      </c>
      <c r="G88" s="285">
        <v>0</v>
      </c>
      <c r="H88" s="285">
        <v>0</v>
      </c>
      <c r="I88" s="285">
        <v>0</v>
      </c>
      <c r="J88" s="285">
        <v>24717114</v>
      </c>
      <c r="K88" s="285">
        <v>0</v>
      </c>
      <c r="L88" s="285">
        <v>0</v>
      </c>
      <c r="M88" s="285">
        <v>0</v>
      </c>
      <c r="N88" s="285">
        <v>0</v>
      </c>
      <c r="O88" s="285">
        <v>24717114</v>
      </c>
    </row>
    <row r="89" spans="1:15">
      <c r="A89" s="284" t="s">
        <v>429</v>
      </c>
      <c r="B89" s="284" t="s">
        <v>430</v>
      </c>
      <c r="C89" s="284" t="s">
        <v>154</v>
      </c>
      <c r="D89" s="284" t="s">
        <v>431</v>
      </c>
      <c r="E89" s="287">
        <v>191230</v>
      </c>
      <c r="F89" s="287">
        <v>0</v>
      </c>
      <c r="G89" s="287">
        <v>0</v>
      </c>
      <c r="H89" s="287">
        <v>0</v>
      </c>
      <c r="I89" s="287">
        <v>0</v>
      </c>
      <c r="J89" s="287">
        <v>191230</v>
      </c>
      <c r="K89" s="287">
        <v>0</v>
      </c>
      <c r="L89" s="287">
        <v>0</v>
      </c>
      <c r="M89" s="287">
        <v>0</v>
      </c>
      <c r="N89" s="287">
        <v>0</v>
      </c>
      <c r="O89" s="287">
        <v>191230</v>
      </c>
    </row>
    <row r="90" spans="1:15">
      <c r="A90" s="284" t="s">
        <v>432</v>
      </c>
      <c r="B90" s="284" t="s">
        <v>433</v>
      </c>
      <c r="C90" s="284" t="s">
        <v>154</v>
      </c>
      <c r="D90" s="284" t="s">
        <v>434</v>
      </c>
      <c r="E90" s="287">
        <v>800000</v>
      </c>
      <c r="F90" s="287">
        <v>0</v>
      </c>
      <c r="G90" s="287">
        <v>0</v>
      </c>
      <c r="H90" s="287">
        <v>0</v>
      </c>
      <c r="I90" s="287">
        <v>0</v>
      </c>
      <c r="J90" s="287">
        <v>800000</v>
      </c>
      <c r="K90" s="287">
        <v>0</v>
      </c>
      <c r="L90" s="287">
        <v>0</v>
      </c>
      <c r="M90" s="287">
        <v>0</v>
      </c>
      <c r="N90" s="287">
        <v>0</v>
      </c>
      <c r="O90" s="287">
        <v>800000</v>
      </c>
    </row>
    <row r="91" spans="1:15">
      <c r="A91" s="284" t="s">
        <v>435</v>
      </c>
      <c r="B91" s="284" t="s">
        <v>436</v>
      </c>
      <c r="C91" s="284" t="s">
        <v>154</v>
      </c>
      <c r="D91" s="284" t="s">
        <v>46</v>
      </c>
      <c r="E91" s="287">
        <v>23725884</v>
      </c>
      <c r="F91" s="287">
        <v>0</v>
      </c>
      <c r="G91" s="287">
        <v>0</v>
      </c>
      <c r="H91" s="287">
        <v>0</v>
      </c>
      <c r="I91" s="287">
        <v>0</v>
      </c>
      <c r="J91" s="287">
        <v>23725884</v>
      </c>
      <c r="K91" s="287">
        <v>0</v>
      </c>
      <c r="L91" s="287">
        <v>0</v>
      </c>
      <c r="M91" s="287">
        <v>0</v>
      </c>
      <c r="N91" s="287">
        <v>0</v>
      </c>
      <c r="O91" s="287">
        <v>23725884</v>
      </c>
    </row>
    <row r="92" spans="1:15">
      <c r="A92" s="283" t="s">
        <v>437</v>
      </c>
      <c r="B92" s="283"/>
      <c r="C92" s="283"/>
      <c r="D92" s="283" t="s">
        <v>438</v>
      </c>
      <c r="E92" s="285">
        <v>63190576</v>
      </c>
      <c r="F92" s="285">
        <v>0</v>
      </c>
      <c r="G92" s="285">
        <v>0</v>
      </c>
      <c r="H92" s="285">
        <v>0</v>
      </c>
      <c r="I92" s="285">
        <v>0</v>
      </c>
      <c r="J92" s="285">
        <v>63190576</v>
      </c>
      <c r="K92" s="285">
        <v>0</v>
      </c>
      <c r="L92" s="285">
        <v>0</v>
      </c>
      <c r="M92" s="285">
        <v>0</v>
      </c>
      <c r="N92" s="285">
        <v>0</v>
      </c>
      <c r="O92" s="285">
        <v>63190576</v>
      </c>
    </row>
    <row r="93" spans="1:15">
      <c r="A93" s="284" t="s">
        <v>439</v>
      </c>
      <c r="B93" s="284" t="s">
        <v>440</v>
      </c>
      <c r="C93" s="284" t="s">
        <v>154</v>
      </c>
      <c r="D93" s="284" t="s">
        <v>441</v>
      </c>
      <c r="E93" s="287">
        <v>63190576</v>
      </c>
      <c r="F93" s="287">
        <v>0</v>
      </c>
      <c r="G93" s="287">
        <v>0</v>
      </c>
      <c r="H93" s="287">
        <v>0</v>
      </c>
      <c r="I93" s="287">
        <v>0</v>
      </c>
      <c r="J93" s="287">
        <v>63190576</v>
      </c>
      <c r="K93" s="287">
        <v>0</v>
      </c>
      <c r="L93" s="287">
        <v>0</v>
      </c>
      <c r="M93" s="287">
        <v>0</v>
      </c>
      <c r="N93" s="287">
        <v>0</v>
      </c>
      <c r="O93" s="287">
        <v>63190576</v>
      </c>
    </row>
    <row r="94" spans="1:15">
      <c r="A94" s="283" t="s">
        <v>442</v>
      </c>
      <c r="B94" s="283"/>
      <c r="C94" s="283"/>
      <c r="D94" s="283" t="s">
        <v>443</v>
      </c>
      <c r="E94" s="285">
        <v>11847400</v>
      </c>
      <c r="F94" s="285">
        <v>0</v>
      </c>
      <c r="G94" s="285">
        <v>0</v>
      </c>
      <c r="H94" s="285">
        <v>0</v>
      </c>
      <c r="I94" s="285">
        <v>0</v>
      </c>
      <c r="J94" s="285">
        <v>11847400</v>
      </c>
      <c r="K94" s="285">
        <v>0</v>
      </c>
      <c r="L94" s="285">
        <v>0</v>
      </c>
      <c r="M94" s="285">
        <v>0</v>
      </c>
      <c r="N94" s="285">
        <v>0</v>
      </c>
      <c r="O94" s="285">
        <v>11847400</v>
      </c>
    </row>
    <row r="95" spans="1:15">
      <c r="A95" s="284" t="s">
        <v>444</v>
      </c>
      <c r="B95" s="284" t="s">
        <v>445</v>
      </c>
      <c r="C95" s="284" t="s">
        <v>154</v>
      </c>
      <c r="D95" s="284" t="s">
        <v>446</v>
      </c>
      <c r="E95" s="287">
        <v>11847400</v>
      </c>
      <c r="F95" s="287">
        <v>0</v>
      </c>
      <c r="G95" s="287">
        <v>0</v>
      </c>
      <c r="H95" s="287">
        <v>0</v>
      </c>
      <c r="I95" s="287">
        <v>0</v>
      </c>
      <c r="J95" s="287">
        <v>11847400</v>
      </c>
      <c r="K95" s="287">
        <v>0</v>
      </c>
      <c r="L95" s="287">
        <v>0</v>
      </c>
      <c r="M95" s="287">
        <v>0</v>
      </c>
      <c r="N95" s="287">
        <v>0</v>
      </c>
      <c r="O95" s="287">
        <v>11847400</v>
      </c>
    </row>
    <row r="96" spans="1:15">
      <c r="A96" s="283" t="s">
        <v>447</v>
      </c>
      <c r="B96" s="283"/>
      <c r="C96" s="283"/>
      <c r="D96" s="283" t="s">
        <v>448</v>
      </c>
      <c r="E96" s="285">
        <v>268373681</v>
      </c>
      <c r="F96" s="285">
        <v>0</v>
      </c>
      <c r="G96" s="285">
        <v>0</v>
      </c>
      <c r="H96" s="285">
        <v>0</v>
      </c>
      <c r="I96" s="285">
        <v>0</v>
      </c>
      <c r="J96" s="285">
        <v>268373681</v>
      </c>
      <c r="K96" s="285">
        <v>0</v>
      </c>
      <c r="L96" s="285">
        <v>0</v>
      </c>
      <c r="M96" s="285">
        <v>0</v>
      </c>
      <c r="N96" s="285">
        <v>0</v>
      </c>
      <c r="O96" s="285">
        <v>268373681</v>
      </c>
    </row>
    <row r="97" spans="1:15">
      <c r="A97" s="284" t="s">
        <v>449</v>
      </c>
      <c r="B97" s="284" t="s">
        <v>450</v>
      </c>
      <c r="C97" s="284" t="s">
        <v>154</v>
      </c>
      <c r="D97" s="284" t="s">
        <v>451</v>
      </c>
      <c r="E97" s="287">
        <v>268373681</v>
      </c>
      <c r="F97" s="287">
        <v>0</v>
      </c>
      <c r="G97" s="287">
        <v>0</v>
      </c>
      <c r="H97" s="287">
        <v>0</v>
      </c>
      <c r="I97" s="287">
        <v>0</v>
      </c>
      <c r="J97" s="287">
        <v>268373681</v>
      </c>
      <c r="K97" s="287">
        <v>0</v>
      </c>
      <c r="L97" s="287">
        <v>0</v>
      </c>
      <c r="M97" s="287">
        <v>0</v>
      </c>
      <c r="N97" s="287">
        <v>0</v>
      </c>
      <c r="O97" s="287">
        <v>268373681</v>
      </c>
    </row>
    <row r="98" spans="1:15">
      <c r="A98" s="283" t="s">
        <v>452</v>
      </c>
      <c r="B98" s="283"/>
      <c r="C98" s="283"/>
      <c r="D98" s="283" t="s">
        <v>453</v>
      </c>
      <c r="E98" s="285">
        <v>132954860</v>
      </c>
      <c r="F98" s="285">
        <v>0</v>
      </c>
      <c r="G98" s="285">
        <v>0</v>
      </c>
      <c r="H98" s="285">
        <v>0</v>
      </c>
      <c r="I98" s="285">
        <v>0</v>
      </c>
      <c r="J98" s="285">
        <v>132954860</v>
      </c>
      <c r="K98" s="285">
        <v>0</v>
      </c>
      <c r="L98" s="285">
        <v>0</v>
      </c>
      <c r="M98" s="285">
        <v>0</v>
      </c>
      <c r="N98" s="285">
        <v>0</v>
      </c>
      <c r="O98" s="285">
        <v>132954860</v>
      </c>
    </row>
    <row r="99" spans="1:15">
      <c r="A99" s="284" t="s">
        <v>454</v>
      </c>
      <c r="B99" s="284" t="s">
        <v>455</v>
      </c>
      <c r="C99" s="284" t="s">
        <v>154</v>
      </c>
      <c r="D99" s="284" t="s">
        <v>456</v>
      </c>
      <c r="E99" s="287">
        <v>30954860</v>
      </c>
      <c r="F99" s="287">
        <v>0</v>
      </c>
      <c r="G99" s="287">
        <v>0</v>
      </c>
      <c r="H99" s="287">
        <v>0</v>
      </c>
      <c r="I99" s="287">
        <v>0</v>
      </c>
      <c r="J99" s="287">
        <v>30954860</v>
      </c>
      <c r="K99" s="287">
        <v>0</v>
      </c>
      <c r="L99" s="287">
        <v>0</v>
      </c>
      <c r="M99" s="287">
        <v>0</v>
      </c>
      <c r="N99" s="287">
        <v>0</v>
      </c>
      <c r="O99" s="287">
        <v>30954860</v>
      </c>
    </row>
    <row r="100" spans="1:15">
      <c r="A100" s="284" t="s">
        <v>457</v>
      </c>
      <c r="B100" s="284" t="s">
        <v>458</v>
      </c>
      <c r="C100" s="284" t="s">
        <v>154</v>
      </c>
      <c r="D100" s="284" t="s">
        <v>459</v>
      </c>
      <c r="E100" s="287">
        <v>2000000</v>
      </c>
      <c r="F100" s="287">
        <v>0</v>
      </c>
      <c r="G100" s="287">
        <v>0</v>
      </c>
      <c r="H100" s="287">
        <v>0</v>
      </c>
      <c r="I100" s="287">
        <v>0</v>
      </c>
      <c r="J100" s="287">
        <v>2000000</v>
      </c>
      <c r="K100" s="287">
        <v>0</v>
      </c>
      <c r="L100" s="287">
        <v>0</v>
      </c>
      <c r="M100" s="287">
        <v>0</v>
      </c>
      <c r="N100" s="287">
        <v>0</v>
      </c>
      <c r="O100" s="287">
        <v>2000000</v>
      </c>
    </row>
    <row r="101" spans="1:15">
      <c r="A101" s="284" t="s">
        <v>460</v>
      </c>
      <c r="B101" s="284" t="s">
        <v>461</v>
      </c>
      <c r="C101" s="284" t="s">
        <v>154</v>
      </c>
      <c r="D101" s="284" t="s">
        <v>462</v>
      </c>
      <c r="E101" s="287">
        <v>40000000</v>
      </c>
      <c r="F101" s="287">
        <v>0</v>
      </c>
      <c r="G101" s="287">
        <v>0</v>
      </c>
      <c r="H101" s="287">
        <v>0</v>
      </c>
      <c r="I101" s="287">
        <v>0</v>
      </c>
      <c r="J101" s="287">
        <v>40000000</v>
      </c>
      <c r="K101" s="287">
        <v>0</v>
      </c>
      <c r="L101" s="287">
        <v>0</v>
      </c>
      <c r="M101" s="287">
        <v>0</v>
      </c>
      <c r="N101" s="287">
        <v>0</v>
      </c>
      <c r="O101" s="287">
        <v>40000000</v>
      </c>
    </row>
    <row r="102" spans="1:15">
      <c r="A102" s="284" t="s">
        <v>463</v>
      </c>
      <c r="B102" s="284" t="s">
        <v>464</v>
      </c>
      <c r="C102" s="284" t="s">
        <v>154</v>
      </c>
      <c r="D102" s="284" t="s">
        <v>31</v>
      </c>
      <c r="E102" s="287">
        <v>60000000</v>
      </c>
      <c r="F102" s="287">
        <v>0</v>
      </c>
      <c r="G102" s="287">
        <v>0</v>
      </c>
      <c r="H102" s="287">
        <v>0</v>
      </c>
      <c r="I102" s="287">
        <v>0</v>
      </c>
      <c r="J102" s="287">
        <v>60000000</v>
      </c>
      <c r="K102" s="287">
        <v>0</v>
      </c>
      <c r="L102" s="287">
        <v>0</v>
      </c>
      <c r="M102" s="287">
        <v>0</v>
      </c>
      <c r="N102" s="287">
        <v>0</v>
      </c>
      <c r="O102" s="287">
        <v>60000000</v>
      </c>
    </row>
    <row r="103" spans="1:15">
      <c r="A103" s="283" t="s">
        <v>465</v>
      </c>
      <c r="B103" s="283"/>
      <c r="C103" s="283"/>
      <c r="D103" s="283" t="s">
        <v>466</v>
      </c>
      <c r="E103" s="285">
        <v>40822250</v>
      </c>
      <c r="F103" s="285">
        <v>0</v>
      </c>
      <c r="G103" s="285">
        <v>0</v>
      </c>
      <c r="H103" s="285">
        <v>0</v>
      </c>
      <c r="I103" s="285">
        <v>0</v>
      </c>
      <c r="J103" s="285">
        <v>40822250</v>
      </c>
      <c r="K103" s="285">
        <v>0</v>
      </c>
      <c r="L103" s="285">
        <v>0</v>
      </c>
      <c r="M103" s="285">
        <v>0</v>
      </c>
      <c r="N103" s="285">
        <v>0</v>
      </c>
      <c r="O103" s="285">
        <v>40822250</v>
      </c>
    </row>
    <row r="104" spans="1:15">
      <c r="A104" s="283" t="s">
        <v>467</v>
      </c>
      <c r="B104" s="283"/>
      <c r="C104" s="283"/>
      <c r="D104" s="283" t="s">
        <v>218</v>
      </c>
      <c r="E104" s="285">
        <v>7000000</v>
      </c>
      <c r="F104" s="285">
        <v>0</v>
      </c>
      <c r="G104" s="285">
        <v>0</v>
      </c>
      <c r="H104" s="285">
        <v>0</v>
      </c>
      <c r="I104" s="285">
        <v>0</v>
      </c>
      <c r="J104" s="285">
        <v>7000000</v>
      </c>
      <c r="K104" s="285">
        <v>0</v>
      </c>
      <c r="L104" s="285">
        <v>0</v>
      </c>
      <c r="M104" s="285">
        <v>0</v>
      </c>
      <c r="N104" s="285">
        <v>0</v>
      </c>
      <c r="O104" s="285">
        <v>7000000</v>
      </c>
    </row>
    <row r="105" spans="1:15">
      <c r="A105" s="283" t="s">
        <v>468</v>
      </c>
      <c r="B105" s="283"/>
      <c r="C105" s="283"/>
      <c r="D105" s="283" t="s">
        <v>220</v>
      </c>
      <c r="E105" s="285">
        <v>7000000</v>
      </c>
      <c r="F105" s="285">
        <v>0</v>
      </c>
      <c r="G105" s="285">
        <v>0</v>
      </c>
      <c r="H105" s="285">
        <v>0</v>
      </c>
      <c r="I105" s="285">
        <v>0</v>
      </c>
      <c r="J105" s="285">
        <v>7000000</v>
      </c>
      <c r="K105" s="285">
        <v>0</v>
      </c>
      <c r="L105" s="285">
        <v>0</v>
      </c>
      <c r="M105" s="285">
        <v>0</v>
      </c>
      <c r="N105" s="285">
        <v>0</v>
      </c>
      <c r="O105" s="285">
        <v>7000000</v>
      </c>
    </row>
    <row r="106" spans="1:15" s="288" customFormat="1">
      <c r="A106" s="283" t="s">
        <v>469</v>
      </c>
      <c r="B106" s="283"/>
      <c r="C106" s="283"/>
      <c r="D106" s="283" t="s">
        <v>222</v>
      </c>
      <c r="E106" s="285">
        <v>7000000</v>
      </c>
      <c r="F106" s="285">
        <v>0</v>
      </c>
      <c r="G106" s="285">
        <v>0</v>
      </c>
      <c r="H106" s="285">
        <v>0</v>
      </c>
      <c r="I106" s="285">
        <v>0</v>
      </c>
      <c r="J106" s="285">
        <v>7000000</v>
      </c>
      <c r="K106" s="285">
        <v>0</v>
      </c>
      <c r="L106" s="285">
        <v>0</v>
      </c>
      <c r="M106" s="285">
        <v>0</v>
      </c>
      <c r="N106" s="285">
        <v>0</v>
      </c>
      <c r="O106" s="285">
        <v>7000000</v>
      </c>
    </row>
    <row r="107" spans="1:15">
      <c r="A107" s="284" t="s">
        <v>470</v>
      </c>
      <c r="B107" s="284" t="s">
        <v>471</v>
      </c>
      <c r="C107" s="284" t="s">
        <v>154</v>
      </c>
      <c r="D107" s="284" t="s">
        <v>472</v>
      </c>
      <c r="E107" s="287">
        <v>7000000</v>
      </c>
      <c r="F107" s="287">
        <v>0</v>
      </c>
      <c r="G107" s="287">
        <v>0</v>
      </c>
      <c r="H107" s="287">
        <v>0</v>
      </c>
      <c r="I107" s="287">
        <v>0</v>
      </c>
      <c r="J107" s="287">
        <v>7000000</v>
      </c>
      <c r="K107" s="287">
        <v>0</v>
      </c>
      <c r="L107" s="287">
        <v>0</v>
      </c>
      <c r="M107" s="287">
        <v>0</v>
      </c>
      <c r="N107" s="287">
        <v>0</v>
      </c>
      <c r="O107" s="287">
        <v>7000000</v>
      </c>
    </row>
    <row r="108" spans="1:15">
      <c r="A108" s="283" t="s">
        <v>473</v>
      </c>
      <c r="B108" s="283"/>
      <c r="C108" s="283"/>
      <c r="D108" s="283" t="s">
        <v>412</v>
      </c>
      <c r="E108" s="285">
        <v>33822250</v>
      </c>
      <c r="F108" s="285">
        <v>0</v>
      </c>
      <c r="G108" s="285">
        <v>0</v>
      </c>
      <c r="H108" s="285">
        <v>0</v>
      </c>
      <c r="I108" s="285">
        <v>0</v>
      </c>
      <c r="J108" s="285">
        <v>33822250</v>
      </c>
      <c r="K108" s="285">
        <v>0</v>
      </c>
      <c r="L108" s="285">
        <v>0</v>
      </c>
      <c r="M108" s="285">
        <v>0</v>
      </c>
      <c r="N108" s="285">
        <v>0</v>
      </c>
      <c r="O108" s="285">
        <v>33822250</v>
      </c>
    </row>
    <row r="109" spans="1:15">
      <c r="A109" s="283" t="s">
        <v>474</v>
      </c>
      <c r="B109" s="283"/>
      <c r="C109" s="283"/>
      <c r="D109" s="283" t="s">
        <v>475</v>
      </c>
      <c r="E109" s="285">
        <v>33822250</v>
      </c>
      <c r="F109" s="285">
        <v>0</v>
      </c>
      <c r="G109" s="285">
        <v>0</v>
      </c>
      <c r="H109" s="285">
        <v>0</v>
      </c>
      <c r="I109" s="285">
        <v>0</v>
      </c>
      <c r="J109" s="285">
        <v>33822250</v>
      </c>
      <c r="K109" s="285">
        <v>0</v>
      </c>
      <c r="L109" s="285">
        <v>0</v>
      </c>
      <c r="M109" s="285">
        <v>0</v>
      </c>
      <c r="N109" s="285">
        <v>0</v>
      </c>
      <c r="O109" s="285">
        <v>33822250</v>
      </c>
    </row>
    <row r="110" spans="1:15">
      <c r="A110" s="284" t="s">
        <v>476</v>
      </c>
      <c r="B110" s="284" t="s">
        <v>477</v>
      </c>
      <c r="C110" s="284" t="s">
        <v>154</v>
      </c>
      <c r="D110" s="284" t="s">
        <v>478</v>
      </c>
      <c r="E110" s="287">
        <v>33822250</v>
      </c>
      <c r="F110" s="287">
        <v>0</v>
      </c>
      <c r="G110" s="287">
        <v>0</v>
      </c>
      <c r="H110" s="287">
        <v>0</v>
      </c>
      <c r="I110" s="287">
        <v>0</v>
      </c>
      <c r="J110" s="287">
        <v>33822250</v>
      </c>
      <c r="K110" s="287">
        <v>0</v>
      </c>
      <c r="L110" s="287">
        <v>0</v>
      </c>
      <c r="M110" s="287">
        <v>0</v>
      </c>
      <c r="N110" s="287">
        <v>0</v>
      </c>
      <c r="O110" s="287">
        <v>33822250</v>
      </c>
    </row>
    <row r="111" spans="1:15">
      <c r="A111" s="283" t="s">
        <v>479</v>
      </c>
      <c r="B111" s="283"/>
      <c r="C111" s="283"/>
      <c r="D111" s="283" t="s">
        <v>480</v>
      </c>
      <c r="E111" s="285">
        <v>5717887146</v>
      </c>
      <c r="F111" s="285">
        <v>0</v>
      </c>
      <c r="G111" s="285">
        <v>0</v>
      </c>
      <c r="H111" s="285">
        <v>0</v>
      </c>
      <c r="I111" s="285">
        <v>0</v>
      </c>
      <c r="J111" s="285">
        <v>5717887146</v>
      </c>
      <c r="K111" s="285">
        <v>0</v>
      </c>
      <c r="L111" s="285">
        <v>0</v>
      </c>
      <c r="M111" s="285">
        <v>0</v>
      </c>
      <c r="N111" s="285">
        <v>0</v>
      </c>
      <c r="O111" s="285">
        <v>5717887146</v>
      </c>
    </row>
    <row r="112" spans="1:15">
      <c r="A112" s="283" t="s">
        <v>481</v>
      </c>
      <c r="B112" s="283"/>
      <c r="C112" s="283"/>
      <c r="D112" s="283" t="s">
        <v>482</v>
      </c>
      <c r="E112" s="285">
        <v>310000000</v>
      </c>
      <c r="F112" s="285">
        <v>0</v>
      </c>
      <c r="G112" s="285">
        <v>0</v>
      </c>
      <c r="H112" s="285">
        <v>0</v>
      </c>
      <c r="I112" s="285">
        <v>0</v>
      </c>
      <c r="J112" s="285">
        <v>310000000</v>
      </c>
      <c r="K112" s="285">
        <v>0</v>
      </c>
      <c r="L112" s="285">
        <v>0</v>
      </c>
      <c r="M112" s="285">
        <v>0</v>
      </c>
      <c r="N112" s="285">
        <v>0</v>
      </c>
      <c r="O112" s="285">
        <v>310000000</v>
      </c>
    </row>
    <row r="113" spans="1:15">
      <c r="A113" s="283" t="s">
        <v>483</v>
      </c>
      <c r="B113" s="283"/>
      <c r="C113" s="283"/>
      <c r="D113" s="283" t="s">
        <v>484</v>
      </c>
      <c r="E113" s="285">
        <v>310000000</v>
      </c>
      <c r="F113" s="285">
        <v>0</v>
      </c>
      <c r="G113" s="285">
        <v>0</v>
      </c>
      <c r="H113" s="285">
        <v>0</v>
      </c>
      <c r="I113" s="285">
        <v>0</v>
      </c>
      <c r="J113" s="285">
        <v>310000000</v>
      </c>
      <c r="K113" s="285">
        <v>0</v>
      </c>
      <c r="L113" s="285">
        <v>0</v>
      </c>
      <c r="M113" s="285">
        <v>0</v>
      </c>
      <c r="N113" s="285">
        <v>0</v>
      </c>
      <c r="O113" s="285">
        <v>310000000</v>
      </c>
    </row>
    <row r="114" spans="1:15">
      <c r="A114" s="283" t="s">
        <v>485</v>
      </c>
      <c r="B114" s="283"/>
      <c r="C114" s="283"/>
      <c r="D114" s="283" t="s">
        <v>486</v>
      </c>
      <c r="E114" s="285">
        <v>310000000</v>
      </c>
      <c r="F114" s="285">
        <v>0</v>
      </c>
      <c r="G114" s="285">
        <v>0</v>
      </c>
      <c r="H114" s="285">
        <v>0</v>
      </c>
      <c r="I114" s="285">
        <v>0</v>
      </c>
      <c r="J114" s="285">
        <v>310000000</v>
      </c>
      <c r="K114" s="285">
        <v>0</v>
      </c>
      <c r="L114" s="285">
        <v>0</v>
      </c>
      <c r="M114" s="285">
        <v>0</v>
      </c>
      <c r="N114" s="285">
        <v>0</v>
      </c>
      <c r="O114" s="285">
        <v>310000000</v>
      </c>
    </row>
    <row r="115" spans="1:15">
      <c r="A115" s="283" t="s">
        <v>487</v>
      </c>
      <c r="B115" s="283"/>
      <c r="C115" s="283"/>
      <c r="D115" s="283" t="s">
        <v>488</v>
      </c>
      <c r="E115" s="285">
        <v>310000000</v>
      </c>
      <c r="F115" s="285">
        <v>0</v>
      </c>
      <c r="G115" s="285">
        <v>0</v>
      </c>
      <c r="H115" s="285">
        <v>0</v>
      </c>
      <c r="I115" s="285">
        <v>0</v>
      </c>
      <c r="J115" s="285">
        <v>310000000</v>
      </c>
      <c r="K115" s="285">
        <v>0</v>
      </c>
      <c r="L115" s="285">
        <v>0</v>
      </c>
      <c r="M115" s="285">
        <v>0</v>
      </c>
      <c r="N115" s="285">
        <v>0</v>
      </c>
      <c r="O115" s="285">
        <v>310000000</v>
      </c>
    </row>
    <row r="116" spans="1:15">
      <c r="A116" s="283" t="s">
        <v>489</v>
      </c>
      <c r="B116" s="283"/>
      <c r="C116" s="283"/>
      <c r="D116" s="283" t="s">
        <v>490</v>
      </c>
      <c r="E116" s="285">
        <v>310000000</v>
      </c>
      <c r="F116" s="285">
        <v>0</v>
      </c>
      <c r="G116" s="285">
        <v>0</v>
      </c>
      <c r="H116" s="285">
        <v>0</v>
      </c>
      <c r="I116" s="285">
        <v>0</v>
      </c>
      <c r="J116" s="285">
        <v>310000000</v>
      </c>
      <c r="K116" s="285">
        <v>0</v>
      </c>
      <c r="L116" s="285">
        <v>0</v>
      </c>
      <c r="M116" s="285">
        <v>0</v>
      </c>
      <c r="N116" s="285">
        <v>0</v>
      </c>
      <c r="O116" s="285">
        <v>310000000</v>
      </c>
    </row>
    <row r="117" spans="1:15">
      <c r="A117" s="284" t="s">
        <v>491</v>
      </c>
      <c r="B117" s="284" t="s">
        <v>492</v>
      </c>
      <c r="C117" s="284" t="s">
        <v>493</v>
      </c>
      <c r="D117" s="284" t="s">
        <v>494</v>
      </c>
      <c r="E117" s="287">
        <v>60000000</v>
      </c>
      <c r="F117" s="287">
        <v>0</v>
      </c>
      <c r="G117" s="287">
        <v>0</v>
      </c>
      <c r="H117" s="287">
        <v>0</v>
      </c>
      <c r="I117" s="287">
        <v>0</v>
      </c>
      <c r="J117" s="287">
        <v>60000000</v>
      </c>
      <c r="K117" s="287">
        <v>0</v>
      </c>
      <c r="L117" s="287">
        <v>0</v>
      </c>
      <c r="M117" s="287">
        <v>0</v>
      </c>
      <c r="N117" s="287">
        <v>0</v>
      </c>
      <c r="O117" s="287">
        <v>60000000</v>
      </c>
    </row>
    <row r="118" spans="1:15">
      <c r="A118" s="284" t="s">
        <v>495</v>
      </c>
      <c r="B118" s="284" t="s">
        <v>496</v>
      </c>
      <c r="C118" s="284" t="s">
        <v>237</v>
      </c>
      <c r="D118" s="284" t="s">
        <v>497</v>
      </c>
      <c r="E118" s="287">
        <v>200000000</v>
      </c>
      <c r="F118" s="287">
        <v>0</v>
      </c>
      <c r="G118" s="287">
        <v>0</v>
      </c>
      <c r="H118" s="287">
        <v>0</v>
      </c>
      <c r="I118" s="287">
        <v>0</v>
      </c>
      <c r="J118" s="287">
        <v>200000000</v>
      </c>
      <c r="K118" s="287">
        <v>0</v>
      </c>
      <c r="L118" s="287">
        <v>0</v>
      </c>
      <c r="M118" s="287">
        <v>0</v>
      </c>
      <c r="N118" s="287">
        <v>0</v>
      </c>
      <c r="O118" s="287">
        <v>200000000</v>
      </c>
    </row>
    <row r="119" spans="1:15">
      <c r="A119" s="284" t="s">
        <v>498</v>
      </c>
      <c r="B119" s="284" t="s">
        <v>499</v>
      </c>
      <c r="C119" s="284" t="s">
        <v>154</v>
      </c>
      <c r="D119" s="284" t="s">
        <v>500</v>
      </c>
      <c r="E119" s="287">
        <v>10000000</v>
      </c>
      <c r="F119" s="287">
        <v>0</v>
      </c>
      <c r="G119" s="287">
        <v>0</v>
      </c>
      <c r="H119" s="287">
        <v>0</v>
      </c>
      <c r="I119" s="287">
        <v>0</v>
      </c>
      <c r="J119" s="287">
        <v>10000000</v>
      </c>
      <c r="K119" s="287">
        <v>0</v>
      </c>
      <c r="L119" s="287">
        <v>0</v>
      </c>
      <c r="M119" s="287">
        <v>0</v>
      </c>
      <c r="N119" s="287">
        <v>0</v>
      </c>
      <c r="O119" s="287">
        <v>10000000</v>
      </c>
    </row>
    <row r="120" spans="1:15">
      <c r="A120" s="284" t="s">
        <v>501</v>
      </c>
      <c r="B120" s="284" t="s">
        <v>502</v>
      </c>
      <c r="C120" s="284" t="s">
        <v>154</v>
      </c>
      <c r="D120" s="284" t="s">
        <v>503</v>
      </c>
      <c r="E120" s="287">
        <v>40000000</v>
      </c>
      <c r="F120" s="287">
        <v>0</v>
      </c>
      <c r="G120" s="287">
        <v>0</v>
      </c>
      <c r="H120" s="287">
        <v>0</v>
      </c>
      <c r="I120" s="287">
        <v>0</v>
      </c>
      <c r="J120" s="287">
        <v>40000000</v>
      </c>
      <c r="K120" s="287">
        <v>0</v>
      </c>
      <c r="L120" s="287">
        <v>0</v>
      </c>
      <c r="M120" s="287">
        <v>0</v>
      </c>
      <c r="N120" s="287">
        <v>0</v>
      </c>
      <c r="O120" s="287">
        <v>40000000</v>
      </c>
    </row>
    <row r="121" spans="1:15">
      <c r="A121" s="283" t="s">
        <v>504</v>
      </c>
      <c r="B121" s="283"/>
      <c r="C121" s="283"/>
      <c r="D121" s="283" t="s">
        <v>505</v>
      </c>
      <c r="E121" s="285">
        <v>5407887146</v>
      </c>
      <c r="F121" s="285">
        <v>0</v>
      </c>
      <c r="G121" s="285">
        <v>0</v>
      </c>
      <c r="H121" s="285">
        <v>0</v>
      </c>
      <c r="I121" s="285">
        <v>0</v>
      </c>
      <c r="J121" s="285">
        <v>5407887146</v>
      </c>
      <c r="K121" s="285">
        <v>0</v>
      </c>
      <c r="L121" s="285">
        <v>0</v>
      </c>
      <c r="M121" s="285">
        <v>0</v>
      </c>
      <c r="N121" s="285">
        <v>0</v>
      </c>
      <c r="O121" s="285">
        <v>5407887146</v>
      </c>
    </row>
    <row r="122" spans="1:15">
      <c r="A122" s="283" t="s">
        <v>506</v>
      </c>
      <c r="B122" s="283"/>
      <c r="C122" s="283"/>
      <c r="D122" s="283" t="s">
        <v>507</v>
      </c>
      <c r="E122" s="285">
        <v>3114182796</v>
      </c>
      <c r="F122" s="285">
        <v>0</v>
      </c>
      <c r="G122" s="285">
        <v>0</v>
      </c>
      <c r="H122" s="285">
        <v>0</v>
      </c>
      <c r="I122" s="285">
        <v>0</v>
      </c>
      <c r="J122" s="285">
        <v>3114182796</v>
      </c>
      <c r="K122" s="285">
        <v>0</v>
      </c>
      <c r="L122" s="285">
        <v>0</v>
      </c>
      <c r="M122" s="285">
        <v>0</v>
      </c>
      <c r="N122" s="285">
        <v>0</v>
      </c>
      <c r="O122" s="285">
        <v>3114182796</v>
      </c>
    </row>
    <row r="123" spans="1:15">
      <c r="A123" s="283" t="s">
        <v>508</v>
      </c>
      <c r="B123" s="283"/>
      <c r="C123" s="283"/>
      <c r="D123" s="283" t="s">
        <v>509</v>
      </c>
      <c r="E123" s="285">
        <v>451000000</v>
      </c>
      <c r="F123" s="285">
        <v>0</v>
      </c>
      <c r="G123" s="285">
        <v>0</v>
      </c>
      <c r="H123" s="285">
        <v>0</v>
      </c>
      <c r="I123" s="285">
        <v>0</v>
      </c>
      <c r="J123" s="285">
        <v>451000000</v>
      </c>
      <c r="K123" s="285">
        <v>0</v>
      </c>
      <c r="L123" s="285">
        <v>0</v>
      </c>
      <c r="M123" s="285">
        <v>0</v>
      </c>
      <c r="N123" s="285">
        <v>0</v>
      </c>
      <c r="O123" s="285">
        <v>451000000</v>
      </c>
    </row>
    <row r="124" spans="1:15">
      <c r="A124" s="284" t="s">
        <v>510</v>
      </c>
      <c r="B124" s="284" t="s">
        <v>511</v>
      </c>
      <c r="C124" s="284" t="s">
        <v>154</v>
      </c>
      <c r="D124" s="284" t="s">
        <v>512</v>
      </c>
      <c r="E124" s="287">
        <v>1000000</v>
      </c>
      <c r="F124" s="287">
        <v>0</v>
      </c>
      <c r="G124" s="287">
        <v>0</v>
      </c>
      <c r="H124" s="287">
        <v>0</v>
      </c>
      <c r="I124" s="287">
        <v>0</v>
      </c>
      <c r="J124" s="287">
        <v>1000000</v>
      </c>
      <c r="K124" s="287">
        <v>0</v>
      </c>
      <c r="L124" s="287">
        <v>0</v>
      </c>
      <c r="M124" s="287">
        <v>0</v>
      </c>
      <c r="N124" s="287">
        <v>0</v>
      </c>
      <c r="O124" s="287">
        <v>1000000</v>
      </c>
    </row>
    <row r="125" spans="1:15">
      <c r="A125" s="284" t="s">
        <v>513</v>
      </c>
      <c r="B125" s="284" t="s">
        <v>514</v>
      </c>
      <c r="C125" s="284" t="s">
        <v>154</v>
      </c>
      <c r="D125" s="284" t="s">
        <v>515</v>
      </c>
      <c r="E125" s="287">
        <v>450000000</v>
      </c>
      <c r="F125" s="287">
        <v>0</v>
      </c>
      <c r="G125" s="287">
        <v>0</v>
      </c>
      <c r="H125" s="287">
        <v>0</v>
      </c>
      <c r="I125" s="287">
        <v>0</v>
      </c>
      <c r="J125" s="287">
        <v>450000000</v>
      </c>
      <c r="K125" s="287">
        <v>0</v>
      </c>
      <c r="L125" s="287">
        <v>0</v>
      </c>
      <c r="M125" s="287">
        <v>0</v>
      </c>
      <c r="N125" s="287">
        <v>0</v>
      </c>
      <c r="O125" s="287">
        <v>450000000</v>
      </c>
    </row>
    <row r="126" spans="1:15">
      <c r="A126" s="283" t="s">
        <v>516</v>
      </c>
      <c r="B126" s="283"/>
      <c r="C126" s="283"/>
      <c r="D126" s="283" t="s">
        <v>517</v>
      </c>
      <c r="E126" s="285">
        <v>205806890</v>
      </c>
      <c r="F126" s="285">
        <v>0</v>
      </c>
      <c r="G126" s="285">
        <v>0</v>
      </c>
      <c r="H126" s="285">
        <v>0</v>
      </c>
      <c r="I126" s="285">
        <v>0</v>
      </c>
      <c r="J126" s="285">
        <v>205806890</v>
      </c>
      <c r="K126" s="285">
        <v>0</v>
      </c>
      <c r="L126" s="285">
        <v>0</v>
      </c>
      <c r="M126" s="285">
        <v>0</v>
      </c>
      <c r="N126" s="285">
        <v>0</v>
      </c>
      <c r="O126" s="285">
        <v>205806890</v>
      </c>
    </row>
    <row r="127" spans="1:15">
      <c r="A127" s="284" t="s">
        <v>518</v>
      </c>
      <c r="B127" s="284" t="s">
        <v>519</v>
      </c>
      <c r="C127" s="284" t="s">
        <v>154</v>
      </c>
      <c r="D127" s="284" t="s">
        <v>520</v>
      </c>
      <c r="E127" s="287">
        <v>35806890</v>
      </c>
      <c r="F127" s="287">
        <v>0</v>
      </c>
      <c r="G127" s="287">
        <v>0</v>
      </c>
      <c r="H127" s="287">
        <v>0</v>
      </c>
      <c r="I127" s="287">
        <v>0</v>
      </c>
      <c r="J127" s="287">
        <v>35806890</v>
      </c>
      <c r="K127" s="287">
        <v>0</v>
      </c>
      <c r="L127" s="287">
        <v>0</v>
      </c>
      <c r="M127" s="287">
        <v>0</v>
      </c>
      <c r="N127" s="287">
        <v>0</v>
      </c>
      <c r="O127" s="287">
        <v>35806890</v>
      </c>
    </row>
    <row r="128" spans="1:15">
      <c r="A128" s="284" t="s">
        <v>521</v>
      </c>
      <c r="B128" s="284" t="s">
        <v>522</v>
      </c>
      <c r="C128" s="284" t="s">
        <v>493</v>
      </c>
      <c r="D128" s="284" t="s">
        <v>523</v>
      </c>
      <c r="E128" s="287">
        <v>170000000</v>
      </c>
      <c r="F128" s="287">
        <v>0</v>
      </c>
      <c r="G128" s="287">
        <v>0</v>
      </c>
      <c r="H128" s="287">
        <v>0</v>
      </c>
      <c r="I128" s="287">
        <v>0</v>
      </c>
      <c r="J128" s="287">
        <v>170000000</v>
      </c>
      <c r="K128" s="287">
        <v>0</v>
      </c>
      <c r="L128" s="287">
        <v>0</v>
      </c>
      <c r="M128" s="287">
        <v>0</v>
      </c>
      <c r="N128" s="287">
        <v>0</v>
      </c>
      <c r="O128" s="287">
        <v>170000000</v>
      </c>
    </row>
    <row r="129" spans="1:15">
      <c r="A129" s="283" t="s">
        <v>524</v>
      </c>
      <c r="B129" s="283"/>
      <c r="C129" s="283"/>
      <c r="D129" s="283" t="s">
        <v>525</v>
      </c>
      <c r="E129" s="285">
        <v>2457375906</v>
      </c>
      <c r="F129" s="285">
        <v>0</v>
      </c>
      <c r="G129" s="285">
        <v>0</v>
      </c>
      <c r="H129" s="285">
        <v>0</v>
      </c>
      <c r="I129" s="285">
        <v>0</v>
      </c>
      <c r="J129" s="285">
        <v>2457375906</v>
      </c>
      <c r="K129" s="285">
        <v>0</v>
      </c>
      <c r="L129" s="285">
        <v>0</v>
      </c>
      <c r="M129" s="285">
        <v>0</v>
      </c>
      <c r="N129" s="285">
        <v>0</v>
      </c>
      <c r="O129" s="285">
        <v>2457375906</v>
      </c>
    </row>
    <row r="130" spans="1:15">
      <c r="A130" s="284" t="s">
        <v>526</v>
      </c>
      <c r="B130" s="284" t="s">
        <v>527</v>
      </c>
      <c r="C130" s="284" t="s">
        <v>154</v>
      </c>
      <c r="D130" s="284" t="s">
        <v>528</v>
      </c>
      <c r="E130" s="287">
        <v>105375906</v>
      </c>
      <c r="F130" s="287">
        <v>0</v>
      </c>
      <c r="G130" s="287">
        <v>0</v>
      </c>
      <c r="H130" s="287">
        <v>0</v>
      </c>
      <c r="I130" s="287">
        <v>0</v>
      </c>
      <c r="J130" s="287">
        <v>105375906</v>
      </c>
      <c r="K130" s="287">
        <v>0</v>
      </c>
      <c r="L130" s="287">
        <v>0</v>
      </c>
      <c r="M130" s="287">
        <v>0</v>
      </c>
      <c r="N130" s="287">
        <v>0</v>
      </c>
      <c r="O130" s="287">
        <v>105375906</v>
      </c>
    </row>
    <row r="131" spans="1:15">
      <c r="A131" s="284" t="s">
        <v>529</v>
      </c>
      <c r="B131" s="284" t="s">
        <v>530</v>
      </c>
      <c r="C131" s="284" t="s">
        <v>493</v>
      </c>
      <c r="D131" s="284" t="s">
        <v>531</v>
      </c>
      <c r="E131" s="287">
        <v>30000000</v>
      </c>
      <c r="F131" s="287">
        <v>0</v>
      </c>
      <c r="G131" s="287">
        <v>0</v>
      </c>
      <c r="H131" s="287">
        <v>0</v>
      </c>
      <c r="I131" s="287">
        <v>0</v>
      </c>
      <c r="J131" s="287">
        <v>30000000</v>
      </c>
      <c r="K131" s="287">
        <v>0</v>
      </c>
      <c r="L131" s="287">
        <v>0</v>
      </c>
      <c r="M131" s="287">
        <v>0</v>
      </c>
      <c r="N131" s="287">
        <v>0</v>
      </c>
      <c r="O131" s="287">
        <v>30000000</v>
      </c>
    </row>
    <row r="132" spans="1:15">
      <c r="A132" s="284" t="s">
        <v>532</v>
      </c>
      <c r="B132" s="284" t="s">
        <v>533</v>
      </c>
      <c r="C132" s="284" t="s">
        <v>154</v>
      </c>
      <c r="D132" s="284" t="s">
        <v>534</v>
      </c>
      <c r="E132" s="287">
        <v>10000000</v>
      </c>
      <c r="F132" s="287">
        <v>0</v>
      </c>
      <c r="G132" s="287">
        <v>0</v>
      </c>
      <c r="H132" s="287">
        <v>0</v>
      </c>
      <c r="I132" s="287">
        <v>0</v>
      </c>
      <c r="J132" s="287">
        <v>10000000</v>
      </c>
      <c r="K132" s="287">
        <v>0</v>
      </c>
      <c r="L132" s="287">
        <v>0</v>
      </c>
      <c r="M132" s="287">
        <v>0</v>
      </c>
      <c r="N132" s="287">
        <v>0</v>
      </c>
      <c r="O132" s="287">
        <v>10000000</v>
      </c>
    </row>
    <row r="133" spans="1:15">
      <c r="A133" s="284" t="s">
        <v>535</v>
      </c>
      <c r="B133" s="284" t="s">
        <v>536</v>
      </c>
      <c r="C133" s="284" t="s">
        <v>154</v>
      </c>
      <c r="D133" s="284" t="s">
        <v>537</v>
      </c>
      <c r="E133" s="287">
        <v>180000000</v>
      </c>
      <c r="F133" s="287">
        <v>0</v>
      </c>
      <c r="G133" s="287">
        <v>0</v>
      </c>
      <c r="H133" s="287">
        <v>0</v>
      </c>
      <c r="I133" s="287">
        <v>0</v>
      </c>
      <c r="J133" s="287">
        <v>180000000</v>
      </c>
      <c r="K133" s="287">
        <v>0</v>
      </c>
      <c r="L133" s="287">
        <v>0</v>
      </c>
      <c r="M133" s="287">
        <v>0</v>
      </c>
      <c r="N133" s="287">
        <v>0</v>
      </c>
      <c r="O133" s="287">
        <v>180000000</v>
      </c>
    </row>
    <row r="134" spans="1:15">
      <c r="A134" s="284" t="s">
        <v>538</v>
      </c>
      <c r="B134" s="284" t="s">
        <v>539</v>
      </c>
      <c r="C134" s="284" t="s">
        <v>493</v>
      </c>
      <c r="D134" s="284" t="s">
        <v>540</v>
      </c>
      <c r="E134" s="287">
        <v>350000000</v>
      </c>
      <c r="F134" s="287">
        <v>0</v>
      </c>
      <c r="G134" s="287">
        <v>0</v>
      </c>
      <c r="H134" s="287">
        <v>0</v>
      </c>
      <c r="I134" s="287">
        <v>0</v>
      </c>
      <c r="J134" s="287">
        <v>350000000</v>
      </c>
      <c r="K134" s="287">
        <v>0</v>
      </c>
      <c r="L134" s="287">
        <v>0</v>
      </c>
      <c r="M134" s="287">
        <v>0</v>
      </c>
      <c r="N134" s="287">
        <v>0</v>
      </c>
      <c r="O134" s="287">
        <v>350000000</v>
      </c>
    </row>
    <row r="135" spans="1:15">
      <c r="A135" s="284" t="s">
        <v>541</v>
      </c>
      <c r="B135" s="284" t="s">
        <v>542</v>
      </c>
      <c r="C135" s="284" t="s">
        <v>237</v>
      </c>
      <c r="D135" s="284" t="s">
        <v>543</v>
      </c>
      <c r="E135" s="287">
        <v>30000000</v>
      </c>
      <c r="F135" s="287">
        <v>0</v>
      </c>
      <c r="G135" s="287">
        <v>0</v>
      </c>
      <c r="H135" s="287">
        <v>0</v>
      </c>
      <c r="I135" s="287">
        <v>0</v>
      </c>
      <c r="J135" s="287">
        <v>30000000</v>
      </c>
      <c r="K135" s="287">
        <v>0</v>
      </c>
      <c r="L135" s="287">
        <v>0</v>
      </c>
      <c r="M135" s="287">
        <v>0</v>
      </c>
      <c r="N135" s="287">
        <v>0</v>
      </c>
      <c r="O135" s="287">
        <v>30000000</v>
      </c>
    </row>
    <row r="136" spans="1:15">
      <c r="A136" s="284" t="s">
        <v>544</v>
      </c>
      <c r="B136" s="284" t="s">
        <v>545</v>
      </c>
      <c r="C136" s="284" t="s">
        <v>154</v>
      </c>
      <c r="D136" s="284" t="s">
        <v>546</v>
      </c>
      <c r="E136" s="287">
        <v>2000000</v>
      </c>
      <c r="F136" s="287">
        <v>0</v>
      </c>
      <c r="G136" s="287">
        <v>0</v>
      </c>
      <c r="H136" s="287">
        <v>0</v>
      </c>
      <c r="I136" s="287">
        <v>0</v>
      </c>
      <c r="J136" s="287">
        <v>2000000</v>
      </c>
      <c r="K136" s="287">
        <v>0</v>
      </c>
      <c r="L136" s="287">
        <v>0</v>
      </c>
      <c r="M136" s="287">
        <v>0</v>
      </c>
      <c r="N136" s="287">
        <v>0</v>
      </c>
      <c r="O136" s="287">
        <v>2000000</v>
      </c>
    </row>
    <row r="137" spans="1:15">
      <c r="A137" s="284" t="s">
        <v>547</v>
      </c>
      <c r="B137" s="284" t="s">
        <v>548</v>
      </c>
      <c r="C137" s="284" t="s">
        <v>154</v>
      </c>
      <c r="D137" s="284" t="s">
        <v>549</v>
      </c>
      <c r="E137" s="287">
        <v>100000000</v>
      </c>
      <c r="F137" s="287">
        <v>0</v>
      </c>
      <c r="G137" s="287">
        <v>0</v>
      </c>
      <c r="H137" s="287">
        <v>0</v>
      </c>
      <c r="I137" s="287">
        <v>0</v>
      </c>
      <c r="J137" s="287">
        <v>100000000</v>
      </c>
      <c r="K137" s="287">
        <v>0</v>
      </c>
      <c r="L137" s="287">
        <v>0</v>
      </c>
      <c r="M137" s="287">
        <v>0</v>
      </c>
      <c r="N137" s="287">
        <v>0</v>
      </c>
      <c r="O137" s="287">
        <v>100000000</v>
      </c>
    </row>
    <row r="138" spans="1:15">
      <c r="A138" s="284" t="s">
        <v>550</v>
      </c>
      <c r="B138" s="284" t="s">
        <v>551</v>
      </c>
      <c r="C138" s="284" t="s">
        <v>493</v>
      </c>
      <c r="D138" s="284" t="s">
        <v>552</v>
      </c>
      <c r="E138" s="287">
        <v>260000000</v>
      </c>
      <c r="F138" s="287">
        <v>0</v>
      </c>
      <c r="G138" s="287">
        <v>0</v>
      </c>
      <c r="H138" s="287">
        <v>0</v>
      </c>
      <c r="I138" s="287">
        <v>0</v>
      </c>
      <c r="J138" s="287">
        <v>260000000</v>
      </c>
      <c r="K138" s="287">
        <v>0</v>
      </c>
      <c r="L138" s="287">
        <v>0</v>
      </c>
      <c r="M138" s="287">
        <v>0</v>
      </c>
      <c r="N138" s="287">
        <v>0</v>
      </c>
      <c r="O138" s="287">
        <v>260000000</v>
      </c>
    </row>
    <row r="139" spans="1:15">
      <c r="A139" s="284" t="s">
        <v>553</v>
      </c>
      <c r="B139" s="284" t="s">
        <v>554</v>
      </c>
      <c r="C139" s="284" t="s">
        <v>493</v>
      </c>
      <c r="D139" s="284" t="s">
        <v>555</v>
      </c>
      <c r="E139" s="287">
        <v>850000000</v>
      </c>
      <c r="F139" s="287">
        <v>0</v>
      </c>
      <c r="G139" s="287">
        <v>0</v>
      </c>
      <c r="H139" s="287">
        <v>0</v>
      </c>
      <c r="I139" s="287">
        <v>0</v>
      </c>
      <c r="J139" s="287">
        <v>850000000</v>
      </c>
      <c r="K139" s="287">
        <v>0</v>
      </c>
      <c r="L139" s="287">
        <v>0</v>
      </c>
      <c r="M139" s="287">
        <v>0</v>
      </c>
      <c r="N139" s="287">
        <v>0</v>
      </c>
      <c r="O139" s="287">
        <v>850000000</v>
      </c>
    </row>
    <row r="140" spans="1:15">
      <c r="A140" s="284" t="s">
        <v>556</v>
      </c>
      <c r="B140" s="284" t="s">
        <v>557</v>
      </c>
      <c r="C140" s="284" t="s">
        <v>237</v>
      </c>
      <c r="D140" s="284" t="s">
        <v>540</v>
      </c>
      <c r="E140" s="287">
        <v>500000000</v>
      </c>
      <c r="F140" s="287">
        <v>0</v>
      </c>
      <c r="G140" s="287">
        <v>0</v>
      </c>
      <c r="H140" s="287">
        <v>0</v>
      </c>
      <c r="I140" s="287">
        <v>0</v>
      </c>
      <c r="J140" s="287">
        <v>500000000</v>
      </c>
      <c r="K140" s="287">
        <v>0</v>
      </c>
      <c r="L140" s="287">
        <v>0</v>
      </c>
      <c r="M140" s="287">
        <v>0</v>
      </c>
      <c r="N140" s="287">
        <v>0</v>
      </c>
      <c r="O140" s="287">
        <v>500000000</v>
      </c>
    </row>
    <row r="141" spans="1:15">
      <c r="A141" s="284" t="s">
        <v>558</v>
      </c>
      <c r="B141" s="284" t="s">
        <v>559</v>
      </c>
      <c r="C141" s="284" t="s">
        <v>154</v>
      </c>
      <c r="D141" s="284" t="s">
        <v>560</v>
      </c>
      <c r="E141" s="287">
        <v>40000000</v>
      </c>
      <c r="F141" s="287">
        <v>0</v>
      </c>
      <c r="G141" s="287">
        <v>0</v>
      </c>
      <c r="H141" s="287">
        <v>0</v>
      </c>
      <c r="I141" s="287">
        <v>0</v>
      </c>
      <c r="J141" s="287">
        <v>40000000</v>
      </c>
      <c r="K141" s="287">
        <v>0</v>
      </c>
      <c r="L141" s="287">
        <v>0</v>
      </c>
      <c r="M141" s="287">
        <v>0</v>
      </c>
      <c r="N141" s="287">
        <v>0</v>
      </c>
      <c r="O141" s="287">
        <v>40000000</v>
      </c>
    </row>
    <row r="142" spans="1:15">
      <c r="A142" s="283" t="s">
        <v>561</v>
      </c>
      <c r="B142" s="283"/>
      <c r="C142" s="283"/>
      <c r="D142" s="283" t="s">
        <v>562</v>
      </c>
      <c r="E142" s="285">
        <v>2293704350</v>
      </c>
      <c r="F142" s="285">
        <v>0</v>
      </c>
      <c r="G142" s="285">
        <v>0</v>
      </c>
      <c r="H142" s="285">
        <v>0</v>
      </c>
      <c r="I142" s="285">
        <v>0</v>
      </c>
      <c r="J142" s="285">
        <v>2293704350</v>
      </c>
      <c r="K142" s="285">
        <v>0</v>
      </c>
      <c r="L142" s="285">
        <v>0</v>
      </c>
      <c r="M142" s="285">
        <v>0</v>
      </c>
      <c r="N142" s="285">
        <v>0</v>
      </c>
      <c r="O142" s="285">
        <v>2293704350</v>
      </c>
    </row>
    <row r="143" spans="1:15">
      <c r="A143" s="283" t="s">
        <v>563</v>
      </c>
      <c r="B143" s="283"/>
      <c r="C143" s="283"/>
      <c r="D143" s="283" t="s">
        <v>564</v>
      </c>
      <c r="E143" s="285">
        <v>70000000</v>
      </c>
      <c r="F143" s="285">
        <v>0</v>
      </c>
      <c r="G143" s="285">
        <v>0</v>
      </c>
      <c r="H143" s="285">
        <v>0</v>
      </c>
      <c r="I143" s="285">
        <v>0</v>
      </c>
      <c r="J143" s="285">
        <v>70000000</v>
      </c>
      <c r="K143" s="285">
        <v>0</v>
      </c>
      <c r="L143" s="285">
        <v>0</v>
      </c>
      <c r="M143" s="285">
        <v>0</v>
      </c>
      <c r="N143" s="285">
        <v>0</v>
      </c>
      <c r="O143" s="285">
        <v>70000000</v>
      </c>
    </row>
    <row r="144" spans="1:15">
      <c r="A144" s="284" t="s">
        <v>565</v>
      </c>
      <c r="B144" s="284" t="s">
        <v>566</v>
      </c>
      <c r="C144" s="284" t="s">
        <v>154</v>
      </c>
      <c r="D144" s="284" t="s">
        <v>567</v>
      </c>
      <c r="E144" s="287">
        <v>70000000</v>
      </c>
      <c r="F144" s="287">
        <v>0</v>
      </c>
      <c r="G144" s="287">
        <v>0</v>
      </c>
      <c r="H144" s="287">
        <v>0</v>
      </c>
      <c r="I144" s="287">
        <v>0</v>
      </c>
      <c r="J144" s="287">
        <v>70000000</v>
      </c>
      <c r="K144" s="287">
        <v>0</v>
      </c>
      <c r="L144" s="287">
        <v>0</v>
      </c>
      <c r="M144" s="287">
        <v>0</v>
      </c>
      <c r="N144" s="287">
        <v>0</v>
      </c>
      <c r="O144" s="287">
        <v>70000000</v>
      </c>
    </row>
    <row r="145" spans="1:15">
      <c r="A145" s="283" t="s">
        <v>568</v>
      </c>
      <c r="B145" s="283"/>
      <c r="C145" s="283"/>
      <c r="D145" s="283" t="s">
        <v>569</v>
      </c>
      <c r="E145" s="285">
        <v>25397000</v>
      </c>
      <c r="F145" s="285">
        <v>0</v>
      </c>
      <c r="G145" s="285">
        <v>0</v>
      </c>
      <c r="H145" s="285">
        <v>0</v>
      </c>
      <c r="I145" s="285">
        <v>0</v>
      </c>
      <c r="J145" s="285">
        <v>25397000</v>
      </c>
      <c r="K145" s="285">
        <v>0</v>
      </c>
      <c r="L145" s="285">
        <v>0</v>
      </c>
      <c r="M145" s="285">
        <v>0</v>
      </c>
      <c r="N145" s="285">
        <v>0</v>
      </c>
      <c r="O145" s="285">
        <v>25397000</v>
      </c>
    </row>
    <row r="146" spans="1:15">
      <c r="A146" s="284" t="s">
        <v>570</v>
      </c>
      <c r="B146" s="284" t="s">
        <v>571</v>
      </c>
      <c r="C146" s="284" t="s">
        <v>154</v>
      </c>
      <c r="D146" s="284" t="s">
        <v>572</v>
      </c>
      <c r="E146" s="287">
        <v>20000000</v>
      </c>
      <c r="F146" s="287">
        <v>0</v>
      </c>
      <c r="G146" s="287">
        <v>0</v>
      </c>
      <c r="H146" s="287">
        <v>0</v>
      </c>
      <c r="I146" s="287">
        <v>0</v>
      </c>
      <c r="J146" s="287">
        <v>20000000</v>
      </c>
      <c r="K146" s="287">
        <v>0</v>
      </c>
      <c r="L146" s="287">
        <v>0</v>
      </c>
      <c r="M146" s="287">
        <v>0</v>
      </c>
      <c r="N146" s="287">
        <v>0</v>
      </c>
      <c r="O146" s="287">
        <v>20000000</v>
      </c>
    </row>
    <row r="147" spans="1:15">
      <c r="A147" s="284" t="s">
        <v>573</v>
      </c>
      <c r="B147" s="284" t="s">
        <v>574</v>
      </c>
      <c r="C147" s="284" t="s">
        <v>154</v>
      </c>
      <c r="D147" s="284" t="s">
        <v>575</v>
      </c>
      <c r="E147" s="287">
        <v>397000</v>
      </c>
      <c r="F147" s="287">
        <v>0</v>
      </c>
      <c r="G147" s="287">
        <v>0</v>
      </c>
      <c r="H147" s="287">
        <v>0</v>
      </c>
      <c r="I147" s="287">
        <v>0</v>
      </c>
      <c r="J147" s="287">
        <v>397000</v>
      </c>
      <c r="K147" s="287">
        <v>0</v>
      </c>
      <c r="L147" s="287">
        <v>0</v>
      </c>
      <c r="M147" s="287">
        <v>0</v>
      </c>
      <c r="N147" s="287">
        <v>0</v>
      </c>
      <c r="O147" s="287">
        <v>397000</v>
      </c>
    </row>
    <row r="148" spans="1:15">
      <c r="A148" s="284" t="s">
        <v>576</v>
      </c>
      <c r="B148" s="284" t="s">
        <v>577</v>
      </c>
      <c r="C148" s="284" t="s">
        <v>154</v>
      </c>
      <c r="D148" s="284" t="s">
        <v>578</v>
      </c>
      <c r="E148" s="287">
        <v>5000000</v>
      </c>
      <c r="F148" s="287">
        <v>0</v>
      </c>
      <c r="G148" s="287">
        <v>0</v>
      </c>
      <c r="H148" s="287">
        <v>0</v>
      </c>
      <c r="I148" s="287">
        <v>0</v>
      </c>
      <c r="J148" s="287">
        <v>5000000</v>
      </c>
      <c r="K148" s="287">
        <v>0</v>
      </c>
      <c r="L148" s="287">
        <v>0</v>
      </c>
      <c r="M148" s="287">
        <v>0</v>
      </c>
      <c r="N148" s="287">
        <v>0</v>
      </c>
      <c r="O148" s="287">
        <v>5000000</v>
      </c>
    </row>
    <row r="149" spans="1:15">
      <c r="A149" s="283" t="s">
        <v>579</v>
      </c>
      <c r="B149" s="283"/>
      <c r="C149" s="283"/>
      <c r="D149" s="283" t="s">
        <v>580</v>
      </c>
      <c r="E149" s="285">
        <v>201000000</v>
      </c>
      <c r="F149" s="285">
        <v>0</v>
      </c>
      <c r="G149" s="285">
        <v>0</v>
      </c>
      <c r="H149" s="285">
        <v>0</v>
      </c>
      <c r="I149" s="285">
        <v>0</v>
      </c>
      <c r="J149" s="285">
        <v>201000000</v>
      </c>
      <c r="K149" s="285">
        <v>0</v>
      </c>
      <c r="L149" s="285">
        <v>0</v>
      </c>
      <c r="M149" s="285">
        <v>0</v>
      </c>
      <c r="N149" s="285">
        <v>0</v>
      </c>
      <c r="O149" s="285">
        <v>201000000</v>
      </c>
    </row>
    <row r="150" spans="1:15">
      <c r="A150" s="284" t="s">
        <v>581</v>
      </c>
      <c r="B150" s="284" t="s">
        <v>582</v>
      </c>
      <c r="C150" s="284" t="s">
        <v>154</v>
      </c>
      <c r="D150" s="284" t="s">
        <v>583</v>
      </c>
      <c r="E150" s="287">
        <v>8000000</v>
      </c>
      <c r="F150" s="287">
        <v>0</v>
      </c>
      <c r="G150" s="287">
        <v>0</v>
      </c>
      <c r="H150" s="287">
        <v>0</v>
      </c>
      <c r="I150" s="287">
        <v>0</v>
      </c>
      <c r="J150" s="287">
        <v>8000000</v>
      </c>
      <c r="K150" s="287">
        <v>0</v>
      </c>
      <c r="L150" s="287">
        <v>0</v>
      </c>
      <c r="M150" s="287">
        <v>0</v>
      </c>
      <c r="N150" s="287">
        <v>0</v>
      </c>
      <c r="O150" s="287">
        <v>8000000</v>
      </c>
    </row>
    <row r="151" spans="1:15">
      <c r="A151" s="284" t="s">
        <v>584</v>
      </c>
      <c r="B151" s="284" t="s">
        <v>585</v>
      </c>
      <c r="C151" s="284" t="s">
        <v>154</v>
      </c>
      <c r="D151" s="284" t="s">
        <v>586</v>
      </c>
      <c r="E151" s="287">
        <v>15500000</v>
      </c>
      <c r="F151" s="287">
        <v>0</v>
      </c>
      <c r="G151" s="287">
        <v>0</v>
      </c>
      <c r="H151" s="287">
        <v>0</v>
      </c>
      <c r="I151" s="287">
        <v>0</v>
      </c>
      <c r="J151" s="287">
        <v>15500000</v>
      </c>
      <c r="K151" s="287">
        <v>0</v>
      </c>
      <c r="L151" s="287">
        <v>0</v>
      </c>
      <c r="M151" s="287">
        <v>0</v>
      </c>
      <c r="N151" s="287">
        <v>0</v>
      </c>
      <c r="O151" s="287">
        <v>15500000</v>
      </c>
    </row>
    <row r="152" spans="1:15">
      <c r="A152" s="284" t="s">
        <v>587</v>
      </c>
      <c r="B152" s="284" t="s">
        <v>588</v>
      </c>
      <c r="C152" s="284" t="s">
        <v>154</v>
      </c>
      <c r="D152" s="284" t="s">
        <v>589</v>
      </c>
      <c r="E152" s="287">
        <v>7500000</v>
      </c>
      <c r="F152" s="287">
        <v>0</v>
      </c>
      <c r="G152" s="287">
        <v>0</v>
      </c>
      <c r="H152" s="287">
        <v>0</v>
      </c>
      <c r="I152" s="287">
        <v>0</v>
      </c>
      <c r="J152" s="287">
        <v>7500000</v>
      </c>
      <c r="K152" s="287">
        <v>0</v>
      </c>
      <c r="L152" s="287">
        <v>0</v>
      </c>
      <c r="M152" s="287">
        <v>0</v>
      </c>
      <c r="N152" s="287">
        <v>0</v>
      </c>
      <c r="O152" s="287">
        <v>7500000</v>
      </c>
    </row>
    <row r="153" spans="1:15">
      <c r="A153" s="284" t="s">
        <v>590</v>
      </c>
      <c r="B153" s="284" t="s">
        <v>591</v>
      </c>
      <c r="C153" s="284" t="s">
        <v>154</v>
      </c>
      <c r="D153" s="284" t="s">
        <v>592</v>
      </c>
      <c r="E153" s="287">
        <v>70000000</v>
      </c>
      <c r="F153" s="287">
        <v>0</v>
      </c>
      <c r="G153" s="287">
        <v>0</v>
      </c>
      <c r="H153" s="287">
        <v>0</v>
      </c>
      <c r="I153" s="287">
        <v>0</v>
      </c>
      <c r="J153" s="287">
        <v>70000000</v>
      </c>
      <c r="K153" s="287">
        <v>0</v>
      </c>
      <c r="L153" s="287">
        <v>0</v>
      </c>
      <c r="M153" s="287">
        <v>0</v>
      </c>
      <c r="N153" s="287">
        <v>0</v>
      </c>
      <c r="O153" s="287">
        <v>70000000</v>
      </c>
    </row>
    <row r="154" spans="1:15">
      <c r="A154" s="284" t="s">
        <v>593</v>
      </c>
      <c r="B154" s="284" t="s">
        <v>594</v>
      </c>
      <c r="C154" s="284" t="s">
        <v>154</v>
      </c>
      <c r="D154" s="284" t="s">
        <v>595</v>
      </c>
      <c r="E154" s="287">
        <v>100000000</v>
      </c>
      <c r="F154" s="287">
        <v>0</v>
      </c>
      <c r="G154" s="287">
        <v>0</v>
      </c>
      <c r="H154" s="287">
        <v>0</v>
      </c>
      <c r="I154" s="287">
        <v>0</v>
      </c>
      <c r="J154" s="287">
        <v>100000000</v>
      </c>
      <c r="K154" s="287">
        <v>0</v>
      </c>
      <c r="L154" s="287">
        <v>0</v>
      </c>
      <c r="M154" s="287">
        <v>0</v>
      </c>
      <c r="N154" s="287">
        <v>0</v>
      </c>
      <c r="O154" s="287">
        <v>100000000</v>
      </c>
    </row>
    <row r="155" spans="1:15">
      <c r="A155" s="283" t="s">
        <v>596</v>
      </c>
      <c r="B155" s="283"/>
      <c r="C155" s="283"/>
      <c r="D155" s="283" t="s">
        <v>597</v>
      </c>
      <c r="E155" s="285">
        <v>1996910350</v>
      </c>
      <c r="F155" s="285">
        <v>0</v>
      </c>
      <c r="G155" s="285">
        <v>0</v>
      </c>
      <c r="H155" s="285">
        <v>0</v>
      </c>
      <c r="I155" s="285">
        <v>0</v>
      </c>
      <c r="J155" s="285">
        <v>1996910350</v>
      </c>
      <c r="K155" s="285">
        <v>0</v>
      </c>
      <c r="L155" s="285">
        <v>0</v>
      </c>
      <c r="M155" s="285">
        <v>0</v>
      </c>
      <c r="N155" s="285">
        <v>0</v>
      </c>
      <c r="O155" s="285">
        <v>1996910350</v>
      </c>
    </row>
    <row r="156" spans="1:15">
      <c r="A156" s="284" t="s">
        <v>598</v>
      </c>
      <c r="B156" s="284" t="s">
        <v>599</v>
      </c>
      <c r="C156" s="284" t="s">
        <v>154</v>
      </c>
      <c r="D156" s="284" t="s">
        <v>600</v>
      </c>
      <c r="E156" s="287">
        <v>50000000</v>
      </c>
      <c r="F156" s="287">
        <v>0</v>
      </c>
      <c r="G156" s="287">
        <v>0</v>
      </c>
      <c r="H156" s="287">
        <v>0</v>
      </c>
      <c r="I156" s="287">
        <v>0</v>
      </c>
      <c r="J156" s="287">
        <v>50000000</v>
      </c>
      <c r="K156" s="287">
        <v>0</v>
      </c>
      <c r="L156" s="287">
        <v>0</v>
      </c>
      <c r="M156" s="287">
        <v>0</v>
      </c>
      <c r="N156" s="287">
        <v>0</v>
      </c>
      <c r="O156" s="287">
        <v>50000000</v>
      </c>
    </row>
    <row r="157" spans="1:15">
      <c r="A157" s="284" t="s">
        <v>601</v>
      </c>
      <c r="B157" s="284" t="s">
        <v>602</v>
      </c>
      <c r="C157" s="284" t="s">
        <v>154</v>
      </c>
      <c r="D157" s="284" t="s">
        <v>603</v>
      </c>
      <c r="E157" s="287">
        <v>38362426</v>
      </c>
      <c r="F157" s="287">
        <v>0</v>
      </c>
      <c r="G157" s="287">
        <v>0</v>
      </c>
      <c r="H157" s="287">
        <v>0</v>
      </c>
      <c r="I157" s="287">
        <v>0</v>
      </c>
      <c r="J157" s="287">
        <v>38362426</v>
      </c>
      <c r="K157" s="287">
        <v>0</v>
      </c>
      <c r="L157" s="287">
        <v>0</v>
      </c>
      <c r="M157" s="287">
        <v>0</v>
      </c>
      <c r="N157" s="287">
        <v>0</v>
      </c>
      <c r="O157" s="287">
        <v>38362426</v>
      </c>
    </row>
    <row r="158" spans="1:15">
      <c r="A158" s="284" t="s">
        <v>604</v>
      </c>
      <c r="B158" s="284" t="s">
        <v>605</v>
      </c>
      <c r="C158" s="284" t="s">
        <v>154</v>
      </c>
      <c r="D158" s="284" t="s">
        <v>606</v>
      </c>
      <c r="E158" s="287">
        <v>19181213</v>
      </c>
      <c r="F158" s="287">
        <v>0</v>
      </c>
      <c r="G158" s="287">
        <v>0</v>
      </c>
      <c r="H158" s="287">
        <v>0</v>
      </c>
      <c r="I158" s="287">
        <v>0</v>
      </c>
      <c r="J158" s="287">
        <v>19181213</v>
      </c>
      <c r="K158" s="287">
        <v>0</v>
      </c>
      <c r="L158" s="287">
        <v>0</v>
      </c>
      <c r="M158" s="287">
        <v>0</v>
      </c>
      <c r="N158" s="287">
        <v>0</v>
      </c>
      <c r="O158" s="287">
        <v>19181213</v>
      </c>
    </row>
    <row r="159" spans="1:15">
      <c r="A159" s="284" t="s">
        <v>607</v>
      </c>
      <c r="B159" s="284" t="s">
        <v>608</v>
      </c>
      <c r="C159" s="284" t="s">
        <v>154</v>
      </c>
      <c r="D159" s="284" t="s">
        <v>609</v>
      </c>
      <c r="E159" s="287">
        <v>11050000</v>
      </c>
      <c r="F159" s="287">
        <v>0</v>
      </c>
      <c r="G159" s="287">
        <v>0</v>
      </c>
      <c r="H159" s="287">
        <v>0</v>
      </c>
      <c r="I159" s="287">
        <v>0</v>
      </c>
      <c r="J159" s="287">
        <v>11050000</v>
      </c>
      <c r="K159" s="287">
        <v>0</v>
      </c>
      <c r="L159" s="287">
        <v>0</v>
      </c>
      <c r="M159" s="287">
        <v>0</v>
      </c>
      <c r="N159" s="287">
        <v>0</v>
      </c>
      <c r="O159" s="287">
        <v>11050000</v>
      </c>
    </row>
    <row r="160" spans="1:15">
      <c r="A160" s="284" t="s">
        <v>610</v>
      </c>
      <c r="B160" s="284" t="s">
        <v>611</v>
      </c>
      <c r="C160" s="284" t="s">
        <v>154</v>
      </c>
      <c r="D160" s="284" t="s">
        <v>612</v>
      </c>
      <c r="E160" s="287">
        <v>1000000</v>
      </c>
      <c r="F160" s="287">
        <v>0</v>
      </c>
      <c r="G160" s="287">
        <v>0</v>
      </c>
      <c r="H160" s="287">
        <v>0</v>
      </c>
      <c r="I160" s="287">
        <v>0</v>
      </c>
      <c r="J160" s="287">
        <v>1000000</v>
      </c>
      <c r="K160" s="287">
        <v>0</v>
      </c>
      <c r="L160" s="287">
        <v>0</v>
      </c>
      <c r="M160" s="287">
        <v>0</v>
      </c>
      <c r="N160" s="287">
        <v>0</v>
      </c>
      <c r="O160" s="287">
        <v>1000000</v>
      </c>
    </row>
    <row r="161" spans="1:15">
      <c r="A161" s="284" t="s">
        <v>613</v>
      </c>
      <c r="B161" s="284" t="s">
        <v>614</v>
      </c>
      <c r="C161" s="284" t="s">
        <v>154</v>
      </c>
      <c r="D161" s="284" t="s">
        <v>615</v>
      </c>
      <c r="E161" s="287">
        <v>8000000</v>
      </c>
      <c r="F161" s="287">
        <v>0</v>
      </c>
      <c r="G161" s="287">
        <v>0</v>
      </c>
      <c r="H161" s="287">
        <v>0</v>
      </c>
      <c r="I161" s="287">
        <v>0</v>
      </c>
      <c r="J161" s="287">
        <v>8000000</v>
      </c>
      <c r="K161" s="287">
        <v>0</v>
      </c>
      <c r="L161" s="287">
        <v>0</v>
      </c>
      <c r="M161" s="287">
        <v>0</v>
      </c>
      <c r="N161" s="287">
        <v>0</v>
      </c>
      <c r="O161" s="287">
        <v>8000000</v>
      </c>
    </row>
    <row r="162" spans="1:15">
      <c r="A162" s="284" t="s">
        <v>616</v>
      </c>
      <c r="B162" s="284" t="s">
        <v>617</v>
      </c>
      <c r="C162" s="284" t="s">
        <v>154</v>
      </c>
      <c r="D162" s="284" t="s">
        <v>618</v>
      </c>
      <c r="E162" s="287">
        <v>500000</v>
      </c>
      <c r="F162" s="287">
        <v>0</v>
      </c>
      <c r="G162" s="287">
        <v>0</v>
      </c>
      <c r="H162" s="287">
        <v>0</v>
      </c>
      <c r="I162" s="287">
        <v>0</v>
      </c>
      <c r="J162" s="287">
        <v>500000</v>
      </c>
      <c r="K162" s="287">
        <v>0</v>
      </c>
      <c r="L162" s="287">
        <v>0</v>
      </c>
      <c r="M162" s="287">
        <v>0</v>
      </c>
      <c r="N162" s="287">
        <v>0</v>
      </c>
      <c r="O162" s="287">
        <v>500000</v>
      </c>
    </row>
    <row r="163" spans="1:15">
      <c r="A163" s="284" t="s">
        <v>619</v>
      </c>
      <c r="B163" s="284" t="s">
        <v>620</v>
      </c>
      <c r="C163" s="284" t="s">
        <v>154</v>
      </c>
      <c r="D163" s="284" t="s">
        <v>621</v>
      </c>
      <c r="E163" s="287">
        <v>553302486</v>
      </c>
      <c r="F163" s="287">
        <v>0</v>
      </c>
      <c r="G163" s="287">
        <v>0</v>
      </c>
      <c r="H163" s="287">
        <v>0</v>
      </c>
      <c r="I163" s="287">
        <v>0</v>
      </c>
      <c r="J163" s="287">
        <v>553302486</v>
      </c>
      <c r="K163" s="287">
        <v>0</v>
      </c>
      <c r="L163" s="287">
        <v>0</v>
      </c>
      <c r="M163" s="287">
        <v>0</v>
      </c>
      <c r="N163" s="287">
        <v>0</v>
      </c>
      <c r="O163" s="287">
        <v>553302486</v>
      </c>
    </row>
    <row r="164" spans="1:15">
      <c r="A164" s="284" t="s">
        <v>622</v>
      </c>
      <c r="B164" s="284" t="s">
        <v>623</v>
      </c>
      <c r="C164" s="284" t="s">
        <v>154</v>
      </c>
      <c r="D164" s="284" t="s">
        <v>624</v>
      </c>
      <c r="E164" s="287">
        <v>372464225</v>
      </c>
      <c r="F164" s="287">
        <v>0</v>
      </c>
      <c r="G164" s="287">
        <v>0</v>
      </c>
      <c r="H164" s="287">
        <v>0</v>
      </c>
      <c r="I164" s="287">
        <v>0</v>
      </c>
      <c r="J164" s="287">
        <v>372464225</v>
      </c>
      <c r="K164" s="287">
        <v>0</v>
      </c>
      <c r="L164" s="287">
        <v>0</v>
      </c>
      <c r="M164" s="287">
        <v>0</v>
      </c>
      <c r="N164" s="287">
        <v>0</v>
      </c>
      <c r="O164" s="287">
        <v>372464225</v>
      </c>
    </row>
    <row r="165" spans="1:15">
      <c r="A165" s="284" t="s">
        <v>625</v>
      </c>
      <c r="B165" s="284" t="s">
        <v>626</v>
      </c>
      <c r="C165" s="284" t="s">
        <v>154</v>
      </c>
      <c r="D165" s="284" t="s">
        <v>627</v>
      </c>
      <c r="E165" s="287">
        <v>70000000</v>
      </c>
      <c r="F165" s="287">
        <v>0</v>
      </c>
      <c r="G165" s="287">
        <v>0</v>
      </c>
      <c r="H165" s="287">
        <v>0</v>
      </c>
      <c r="I165" s="287">
        <v>0</v>
      </c>
      <c r="J165" s="287">
        <v>70000000</v>
      </c>
      <c r="K165" s="287">
        <v>0</v>
      </c>
      <c r="L165" s="287">
        <v>0</v>
      </c>
      <c r="M165" s="287">
        <v>0</v>
      </c>
      <c r="N165" s="287">
        <v>0</v>
      </c>
      <c r="O165" s="287">
        <v>70000000</v>
      </c>
    </row>
    <row r="166" spans="1:15">
      <c r="A166" s="284" t="s">
        <v>628</v>
      </c>
      <c r="B166" s="284" t="s">
        <v>629</v>
      </c>
      <c r="C166" s="284" t="s">
        <v>154</v>
      </c>
      <c r="D166" s="284" t="s">
        <v>630</v>
      </c>
      <c r="E166" s="287">
        <v>11050000</v>
      </c>
      <c r="F166" s="287">
        <v>0</v>
      </c>
      <c r="G166" s="287">
        <v>0</v>
      </c>
      <c r="H166" s="287">
        <v>0</v>
      </c>
      <c r="I166" s="287">
        <v>0</v>
      </c>
      <c r="J166" s="287">
        <v>11050000</v>
      </c>
      <c r="K166" s="287">
        <v>0</v>
      </c>
      <c r="L166" s="287">
        <v>0</v>
      </c>
      <c r="M166" s="287">
        <v>0</v>
      </c>
      <c r="N166" s="287">
        <v>0</v>
      </c>
      <c r="O166" s="287">
        <v>11050000</v>
      </c>
    </row>
    <row r="167" spans="1:15">
      <c r="A167" s="284" t="s">
        <v>631</v>
      </c>
      <c r="B167" s="284" t="s">
        <v>632</v>
      </c>
      <c r="C167" s="284" t="s">
        <v>154</v>
      </c>
      <c r="D167" s="284" t="s">
        <v>633</v>
      </c>
      <c r="E167" s="287">
        <v>2000000</v>
      </c>
      <c r="F167" s="287">
        <v>0</v>
      </c>
      <c r="G167" s="287">
        <v>0</v>
      </c>
      <c r="H167" s="287">
        <v>0</v>
      </c>
      <c r="I167" s="287">
        <v>0</v>
      </c>
      <c r="J167" s="287">
        <v>2000000</v>
      </c>
      <c r="K167" s="287">
        <v>0</v>
      </c>
      <c r="L167" s="287">
        <v>0</v>
      </c>
      <c r="M167" s="287">
        <v>0</v>
      </c>
      <c r="N167" s="287">
        <v>0</v>
      </c>
      <c r="O167" s="287">
        <v>2000000</v>
      </c>
    </row>
    <row r="168" spans="1:15">
      <c r="A168" s="284" t="s">
        <v>634</v>
      </c>
      <c r="B168" s="284" t="s">
        <v>635</v>
      </c>
      <c r="C168" s="284" t="s">
        <v>154</v>
      </c>
      <c r="D168" s="284" t="s">
        <v>636</v>
      </c>
      <c r="E168" s="287">
        <v>860000000</v>
      </c>
      <c r="F168" s="287">
        <v>0</v>
      </c>
      <c r="G168" s="287">
        <v>0</v>
      </c>
      <c r="H168" s="287">
        <v>0</v>
      </c>
      <c r="I168" s="287">
        <v>0</v>
      </c>
      <c r="J168" s="287">
        <v>860000000</v>
      </c>
      <c r="K168" s="287">
        <v>0</v>
      </c>
      <c r="L168" s="287">
        <v>0</v>
      </c>
      <c r="M168" s="287">
        <v>0</v>
      </c>
      <c r="N168" s="287">
        <v>0</v>
      </c>
      <c r="O168" s="287">
        <v>860000000</v>
      </c>
    </row>
    <row r="169" spans="1:15">
      <c r="A169" s="283" t="s">
        <v>637</v>
      </c>
      <c r="B169" s="283"/>
      <c r="C169" s="283"/>
      <c r="D169" s="283" t="s">
        <v>638</v>
      </c>
      <c r="E169" s="285">
        <v>397000</v>
      </c>
      <c r="F169" s="285">
        <v>0</v>
      </c>
      <c r="G169" s="285">
        <v>0</v>
      </c>
      <c r="H169" s="285">
        <v>0</v>
      </c>
      <c r="I169" s="285">
        <v>0</v>
      </c>
      <c r="J169" s="285">
        <v>397000</v>
      </c>
      <c r="K169" s="285">
        <v>0</v>
      </c>
      <c r="L169" s="285">
        <v>0</v>
      </c>
      <c r="M169" s="285">
        <v>0</v>
      </c>
      <c r="N169" s="285">
        <v>0</v>
      </c>
      <c r="O169" s="285">
        <v>397000</v>
      </c>
    </row>
    <row r="170" spans="1:15">
      <c r="A170" s="284" t="s">
        <v>639</v>
      </c>
      <c r="B170" s="284" t="s">
        <v>640</v>
      </c>
      <c r="C170" s="284" t="s">
        <v>154</v>
      </c>
      <c r="D170" s="284" t="s">
        <v>641</v>
      </c>
      <c r="E170" s="287">
        <v>397000</v>
      </c>
      <c r="F170" s="287">
        <v>0</v>
      </c>
      <c r="G170" s="287">
        <v>0</v>
      </c>
      <c r="H170" s="287">
        <v>0</v>
      </c>
      <c r="I170" s="287">
        <v>0</v>
      </c>
      <c r="J170" s="287">
        <v>397000</v>
      </c>
      <c r="K170" s="287">
        <v>0</v>
      </c>
      <c r="L170" s="287">
        <v>0</v>
      </c>
      <c r="M170" s="287">
        <v>0</v>
      </c>
      <c r="N170" s="287">
        <v>0</v>
      </c>
      <c r="O170" s="287">
        <v>397000</v>
      </c>
    </row>
    <row r="171" spans="1:15">
      <c r="A171" s="283" t="s">
        <v>642</v>
      </c>
      <c r="B171" s="283"/>
      <c r="C171" s="283"/>
      <c r="D171" s="283" t="s">
        <v>643</v>
      </c>
      <c r="E171" s="285">
        <v>1204516625</v>
      </c>
      <c r="F171" s="285">
        <v>0</v>
      </c>
      <c r="G171" s="285">
        <v>0</v>
      </c>
      <c r="H171" s="285">
        <v>0</v>
      </c>
      <c r="I171" s="285">
        <v>0</v>
      </c>
      <c r="J171" s="285">
        <v>1204516625</v>
      </c>
      <c r="K171" s="285">
        <v>0</v>
      </c>
      <c r="L171" s="285">
        <v>0</v>
      </c>
      <c r="M171" s="285">
        <v>0</v>
      </c>
      <c r="N171" s="285">
        <v>0</v>
      </c>
      <c r="O171" s="285">
        <v>1204516625</v>
      </c>
    </row>
    <row r="172" spans="1:15">
      <c r="A172" s="283" t="s">
        <v>644</v>
      </c>
      <c r="B172" s="283"/>
      <c r="C172" s="283"/>
      <c r="D172" s="283" t="s">
        <v>645</v>
      </c>
      <c r="E172" s="285">
        <v>44278125</v>
      </c>
      <c r="F172" s="285">
        <v>0</v>
      </c>
      <c r="G172" s="285">
        <v>0</v>
      </c>
      <c r="H172" s="285">
        <v>0</v>
      </c>
      <c r="I172" s="285">
        <v>0</v>
      </c>
      <c r="J172" s="285">
        <v>44278125</v>
      </c>
      <c r="K172" s="285">
        <v>0</v>
      </c>
      <c r="L172" s="285">
        <v>0</v>
      </c>
      <c r="M172" s="285">
        <v>0</v>
      </c>
      <c r="N172" s="285">
        <v>0</v>
      </c>
      <c r="O172" s="285">
        <v>44278125</v>
      </c>
    </row>
    <row r="173" spans="1:15">
      <c r="A173" s="283" t="s">
        <v>646</v>
      </c>
      <c r="B173" s="283"/>
      <c r="C173" s="283"/>
      <c r="D173" s="283" t="s">
        <v>647</v>
      </c>
      <c r="E173" s="285">
        <v>44278125</v>
      </c>
      <c r="F173" s="285">
        <v>0</v>
      </c>
      <c r="G173" s="285">
        <v>0</v>
      </c>
      <c r="H173" s="285">
        <v>0</v>
      </c>
      <c r="I173" s="285">
        <v>0</v>
      </c>
      <c r="J173" s="285">
        <v>44278125</v>
      </c>
      <c r="K173" s="285">
        <v>0</v>
      </c>
      <c r="L173" s="285">
        <v>0</v>
      </c>
      <c r="M173" s="285">
        <v>0</v>
      </c>
      <c r="N173" s="285">
        <v>0</v>
      </c>
      <c r="O173" s="285">
        <v>44278125</v>
      </c>
    </row>
    <row r="174" spans="1:15">
      <c r="A174" s="283" t="s">
        <v>648</v>
      </c>
      <c r="B174" s="283"/>
      <c r="C174" s="283"/>
      <c r="D174" s="283" t="s">
        <v>649</v>
      </c>
      <c r="E174" s="285">
        <v>44278125</v>
      </c>
      <c r="F174" s="285">
        <v>0</v>
      </c>
      <c r="G174" s="285">
        <v>0</v>
      </c>
      <c r="H174" s="285">
        <v>0</v>
      </c>
      <c r="I174" s="285">
        <v>0</v>
      </c>
      <c r="J174" s="285">
        <v>44278125</v>
      </c>
      <c r="K174" s="285">
        <v>0</v>
      </c>
      <c r="L174" s="285">
        <v>0</v>
      </c>
      <c r="M174" s="285">
        <v>0</v>
      </c>
      <c r="N174" s="285">
        <v>0</v>
      </c>
      <c r="O174" s="285">
        <v>44278125</v>
      </c>
    </row>
    <row r="175" spans="1:15">
      <c r="A175" s="284" t="s">
        <v>650</v>
      </c>
      <c r="B175" s="284" t="s">
        <v>651</v>
      </c>
      <c r="C175" s="284" t="s">
        <v>154</v>
      </c>
      <c r="D175" s="284" t="s">
        <v>652</v>
      </c>
      <c r="E175" s="287">
        <v>21678125</v>
      </c>
      <c r="F175" s="287">
        <v>0</v>
      </c>
      <c r="G175" s="287">
        <v>0</v>
      </c>
      <c r="H175" s="287">
        <v>0</v>
      </c>
      <c r="I175" s="287">
        <v>0</v>
      </c>
      <c r="J175" s="287">
        <v>21678125</v>
      </c>
      <c r="K175" s="287">
        <v>0</v>
      </c>
      <c r="L175" s="287">
        <v>0</v>
      </c>
      <c r="M175" s="287">
        <v>0</v>
      </c>
      <c r="N175" s="287">
        <v>0</v>
      </c>
      <c r="O175" s="287">
        <v>21678125</v>
      </c>
    </row>
    <row r="176" spans="1:15">
      <c r="A176" s="284" t="s">
        <v>653</v>
      </c>
      <c r="B176" s="284" t="s">
        <v>654</v>
      </c>
      <c r="C176" s="284" t="s">
        <v>154</v>
      </c>
      <c r="D176" s="284" t="s">
        <v>655</v>
      </c>
      <c r="E176" s="287">
        <v>22600000</v>
      </c>
      <c r="F176" s="287">
        <v>0</v>
      </c>
      <c r="G176" s="287">
        <v>0</v>
      </c>
      <c r="H176" s="287">
        <v>0</v>
      </c>
      <c r="I176" s="287">
        <v>0</v>
      </c>
      <c r="J176" s="287">
        <v>22600000</v>
      </c>
      <c r="K176" s="287">
        <v>0</v>
      </c>
      <c r="L176" s="287">
        <v>0</v>
      </c>
      <c r="M176" s="287">
        <v>0</v>
      </c>
      <c r="N176" s="287">
        <v>0</v>
      </c>
      <c r="O176" s="287">
        <v>22600000</v>
      </c>
    </row>
    <row r="177" spans="1:15">
      <c r="A177" s="283" t="s">
        <v>656</v>
      </c>
      <c r="B177" s="283"/>
      <c r="C177" s="283"/>
      <c r="D177" s="283" t="s">
        <v>657</v>
      </c>
      <c r="E177" s="285">
        <v>860238500</v>
      </c>
      <c r="F177" s="285">
        <v>0</v>
      </c>
      <c r="G177" s="285">
        <v>0</v>
      </c>
      <c r="H177" s="285">
        <v>0</v>
      </c>
      <c r="I177" s="285">
        <v>0</v>
      </c>
      <c r="J177" s="285">
        <v>860238500</v>
      </c>
      <c r="K177" s="285">
        <v>0</v>
      </c>
      <c r="L177" s="285">
        <v>0</v>
      </c>
      <c r="M177" s="285">
        <v>0</v>
      </c>
      <c r="N177" s="285">
        <v>0</v>
      </c>
      <c r="O177" s="285">
        <v>860238500</v>
      </c>
    </row>
    <row r="178" spans="1:15">
      <c r="A178" s="283" t="s">
        <v>658</v>
      </c>
      <c r="B178" s="283"/>
      <c r="C178" s="283"/>
      <c r="D178" s="283" t="s">
        <v>659</v>
      </c>
      <c r="E178" s="285">
        <v>860238500</v>
      </c>
      <c r="F178" s="285">
        <v>0</v>
      </c>
      <c r="G178" s="285">
        <v>0</v>
      </c>
      <c r="H178" s="285">
        <v>0</v>
      </c>
      <c r="I178" s="285">
        <v>0</v>
      </c>
      <c r="J178" s="285">
        <v>860238500</v>
      </c>
      <c r="K178" s="285">
        <v>0</v>
      </c>
      <c r="L178" s="285">
        <v>0</v>
      </c>
      <c r="M178" s="285">
        <v>0</v>
      </c>
      <c r="N178" s="285">
        <v>0</v>
      </c>
      <c r="O178" s="285">
        <v>860238500</v>
      </c>
    </row>
    <row r="179" spans="1:15">
      <c r="A179" s="283" t="s">
        <v>660</v>
      </c>
      <c r="B179" s="283"/>
      <c r="C179" s="283"/>
      <c r="D179" s="283" t="s">
        <v>661</v>
      </c>
      <c r="E179" s="285">
        <v>770038500</v>
      </c>
      <c r="F179" s="285">
        <v>0</v>
      </c>
      <c r="G179" s="285">
        <v>0</v>
      </c>
      <c r="H179" s="285">
        <v>0</v>
      </c>
      <c r="I179" s="285">
        <v>0</v>
      </c>
      <c r="J179" s="285">
        <v>770038500</v>
      </c>
      <c r="K179" s="285">
        <v>0</v>
      </c>
      <c r="L179" s="285">
        <v>0</v>
      </c>
      <c r="M179" s="285">
        <v>0</v>
      </c>
      <c r="N179" s="285">
        <v>0</v>
      </c>
      <c r="O179" s="285">
        <v>770038500</v>
      </c>
    </row>
    <row r="180" spans="1:15">
      <c r="A180" s="283" t="s">
        <v>662</v>
      </c>
      <c r="B180" s="283"/>
      <c r="C180" s="283"/>
      <c r="D180" s="283" t="s">
        <v>663</v>
      </c>
      <c r="E180" s="285">
        <v>770038500</v>
      </c>
      <c r="F180" s="285">
        <v>0</v>
      </c>
      <c r="G180" s="285">
        <v>0</v>
      </c>
      <c r="H180" s="285">
        <v>0</v>
      </c>
      <c r="I180" s="285">
        <v>0</v>
      </c>
      <c r="J180" s="285">
        <v>770038500</v>
      </c>
      <c r="K180" s="285">
        <v>0</v>
      </c>
      <c r="L180" s="285">
        <v>0</v>
      </c>
      <c r="M180" s="285">
        <v>0</v>
      </c>
      <c r="N180" s="285">
        <v>0</v>
      </c>
      <c r="O180" s="285">
        <v>770038500</v>
      </c>
    </row>
    <row r="181" spans="1:15">
      <c r="A181" s="284" t="s">
        <v>664</v>
      </c>
      <c r="B181" s="284" t="s">
        <v>665</v>
      </c>
      <c r="C181" s="284" t="s">
        <v>154</v>
      </c>
      <c r="D181" s="284" t="s">
        <v>666</v>
      </c>
      <c r="E181" s="287">
        <v>770038500</v>
      </c>
      <c r="F181" s="287">
        <v>0</v>
      </c>
      <c r="G181" s="287">
        <v>0</v>
      </c>
      <c r="H181" s="287">
        <v>0</v>
      </c>
      <c r="I181" s="287">
        <v>0</v>
      </c>
      <c r="J181" s="287">
        <v>770038500</v>
      </c>
      <c r="K181" s="287">
        <v>0</v>
      </c>
      <c r="L181" s="287">
        <v>0</v>
      </c>
      <c r="M181" s="287">
        <v>0</v>
      </c>
      <c r="N181" s="287">
        <v>0</v>
      </c>
      <c r="O181" s="287">
        <v>770038500</v>
      </c>
    </row>
    <row r="182" spans="1:15">
      <c r="A182" s="283" t="s">
        <v>667</v>
      </c>
      <c r="B182" s="283"/>
      <c r="C182" s="283"/>
      <c r="D182" s="283" t="s">
        <v>668</v>
      </c>
      <c r="E182" s="285">
        <v>45200000</v>
      </c>
      <c r="F182" s="285">
        <v>0</v>
      </c>
      <c r="G182" s="285">
        <v>0</v>
      </c>
      <c r="H182" s="285">
        <v>0</v>
      </c>
      <c r="I182" s="285">
        <v>0</v>
      </c>
      <c r="J182" s="285">
        <v>45200000</v>
      </c>
      <c r="K182" s="285">
        <v>0</v>
      </c>
      <c r="L182" s="285">
        <v>0</v>
      </c>
      <c r="M182" s="285">
        <v>0</v>
      </c>
      <c r="N182" s="285">
        <v>0</v>
      </c>
      <c r="O182" s="285">
        <v>45200000</v>
      </c>
    </row>
    <row r="183" spans="1:15">
      <c r="A183" s="283" t="s">
        <v>669</v>
      </c>
      <c r="B183" s="283"/>
      <c r="C183" s="283"/>
      <c r="D183" s="283" t="s">
        <v>670</v>
      </c>
      <c r="E183" s="285">
        <v>45200000</v>
      </c>
      <c r="F183" s="285">
        <v>0</v>
      </c>
      <c r="G183" s="285">
        <v>0</v>
      </c>
      <c r="H183" s="285">
        <v>0</v>
      </c>
      <c r="I183" s="285">
        <v>0</v>
      </c>
      <c r="J183" s="285">
        <v>45200000</v>
      </c>
      <c r="K183" s="285">
        <v>0</v>
      </c>
      <c r="L183" s="285">
        <v>0</v>
      </c>
      <c r="M183" s="285">
        <v>0</v>
      </c>
      <c r="N183" s="285">
        <v>0</v>
      </c>
      <c r="O183" s="285">
        <v>45200000</v>
      </c>
    </row>
    <row r="184" spans="1:15">
      <c r="A184" s="284" t="s">
        <v>671</v>
      </c>
      <c r="B184" s="284" t="s">
        <v>672</v>
      </c>
      <c r="C184" s="284" t="s">
        <v>154</v>
      </c>
      <c r="D184" s="284" t="s">
        <v>673</v>
      </c>
      <c r="E184" s="287">
        <v>45200000</v>
      </c>
      <c r="F184" s="287">
        <v>0</v>
      </c>
      <c r="G184" s="287">
        <v>0</v>
      </c>
      <c r="H184" s="287">
        <v>0</v>
      </c>
      <c r="I184" s="287">
        <v>0</v>
      </c>
      <c r="J184" s="287">
        <v>45200000</v>
      </c>
      <c r="K184" s="287">
        <v>0</v>
      </c>
      <c r="L184" s="287">
        <v>0</v>
      </c>
      <c r="M184" s="287">
        <v>0</v>
      </c>
      <c r="N184" s="287">
        <v>0</v>
      </c>
      <c r="O184" s="287">
        <v>45200000</v>
      </c>
    </row>
    <row r="185" spans="1:15">
      <c r="A185" s="283" t="s">
        <v>674</v>
      </c>
      <c r="B185" s="283"/>
      <c r="C185" s="283"/>
      <c r="D185" s="283" t="s">
        <v>675</v>
      </c>
      <c r="E185" s="285">
        <v>40000000</v>
      </c>
      <c r="F185" s="285">
        <v>0</v>
      </c>
      <c r="G185" s="285">
        <v>0</v>
      </c>
      <c r="H185" s="285">
        <v>0</v>
      </c>
      <c r="I185" s="285">
        <v>0</v>
      </c>
      <c r="J185" s="285">
        <v>40000000</v>
      </c>
      <c r="K185" s="285">
        <v>0</v>
      </c>
      <c r="L185" s="285">
        <v>0</v>
      </c>
      <c r="M185" s="285">
        <v>0</v>
      </c>
      <c r="N185" s="285">
        <v>0</v>
      </c>
      <c r="O185" s="285">
        <v>40000000</v>
      </c>
    </row>
    <row r="186" spans="1:15">
      <c r="A186" s="284" t="s">
        <v>676</v>
      </c>
      <c r="B186" s="284" t="s">
        <v>677</v>
      </c>
      <c r="C186" s="284" t="s">
        <v>154</v>
      </c>
      <c r="D186" s="284" t="s">
        <v>678</v>
      </c>
      <c r="E186" s="287">
        <v>40000000</v>
      </c>
      <c r="F186" s="287">
        <v>0</v>
      </c>
      <c r="G186" s="287">
        <v>0</v>
      </c>
      <c r="H186" s="287">
        <v>0</v>
      </c>
      <c r="I186" s="287">
        <v>0</v>
      </c>
      <c r="J186" s="287">
        <v>40000000</v>
      </c>
      <c r="K186" s="287">
        <v>0</v>
      </c>
      <c r="L186" s="287">
        <v>0</v>
      </c>
      <c r="M186" s="287">
        <v>0</v>
      </c>
      <c r="N186" s="287">
        <v>0</v>
      </c>
      <c r="O186" s="287">
        <v>40000000</v>
      </c>
    </row>
    <row r="187" spans="1:15">
      <c r="A187" s="284" t="s">
        <v>679</v>
      </c>
      <c r="B187" s="284" t="s">
        <v>680</v>
      </c>
      <c r="C187" s="284" t="s">
        <v>154</v>
      </c>
      <c r="D187" s="284" t="s">
        <v>681</v>
      </c>
      <c r="E187" s="287">
        <v>5000000</v>
      </c>
      <c r="F187" s="287">
        <v>0</v>
      </c>
      <c r="G187" s="287">
        <v>0</v>
      </c>
      <c r="H187" s="287">
        <v>0</v>
      </c>
      <c r="I187" s="287">
        <v>0</v>
      </c>
      <c r="J187" s="287">
        <v>5000000</v>
      </c>
      <c r="K187" s="287">
        <v>0</v>
      </c>
      <c r="L187" s="287">
        <v>0</v>
      </c>
      <c r="M187" s="287">
        <v>0</v>
      </c>
      <c r="N187" s="287">
        <v>0</v>
      </c>
      <c r="O187" s="287">
        <v>5000000</v>
      </c>
    </row>
    <row r="188" spans="1:15">
      <c r="A188" s="283" t="s">
        <v>682</v>
      </c>
      <c r="B188" s="283"/>
      <c r="C188" s="283"/>
      <c r="D188" s="283" t="s">
        <v>683</v>
      </c>
      <c r="E188" s="285">
        <v>300000000</v>
      </c>
      <c r="F188" s="285">
        <v>0</v>
      </c>
      <c r="G188" s="285">
        <v>0</v>
      </c>
      <c r="H188" s="285">
        <v>0</v>
      </c>
      <c r="I188" s="285">
        <v>0</v>
      </c>
      <c r="J188" s="285">
        <v>300000000</v>
      </c>
      <c r="K188" s="285">
        <v>0</v>
      </c>
      <c r="L188" s="285">
        <v>0</v>
      </c>
      <c r="M188" s="285">
        <v>0</v>
      </c>
      <c r="N188" s="285">
        <v>0</v>
      </c>
      <c r="O188" s="285">
        <v>300000000</v>
      </c>
    </row>
    <row r="189" spans="1:15">
      <c r="A189" s="283" t="s">
        <v>684</v>
      </c>
      <c r="B189" s="283"/>
      <c r="C189" s="283"/>
      <c r="D189" s="283" t="s">
        <v>685</v>
      </c>
      <c r="E189" s="285">
        <v>300000000</v>
      </c>
      <c r="F189" s="285">
        <v>0</v>
      </c>
      <c r="G189" s="285">
        <v>0</v>
      </c>
      <c r="H189" s="285">
        <v>0</v>
      </c>
      <c r="I189" s="285">
        <v>0</v>
      </c>
      <c r="J189" s="285">
        <v>300000000</v>
      </c>
      <c r="K189" s="285">
        <v>0</v>
      </c>
      <c r="L189" s="285">
        <v>0</v>
      </c>
      <c r="M189" s="285">
        <v>0</v>
      </c>
      <c r="N189" s="285">
        <v>0</v>
      </c>
      <c r="O189" s="285">
        <v>300000000</v>
      </c>
    </row>
    <row r="190" spans="1:15">
      <c r="A190" s="283" t="s">
        <v>686</v>
      </c>
      <c r="B190" s="283"/>
      <c r="C190" s="283"/>
      <c r="D190" s="283" t="s">
        <v>687</v>
      </c>
      <c r="E190" s="285">
        <v>200000000</v>
      </c>
      <c r="F190" s="285">
        <v>0</v>
      </c>
      <c r="G190" s="285">
        <v>0</v>
      </c>
      <c r="H190" s="285">
        <v>0</v>
      </c>
      <c r="I190" s="285">
        <v>0</v>
      </c>
      <c r="J190" s="285">
        <v>200000000</v>
      </c>
      <c r="K190" s="285">
        <v>0</v>
      </c>
      <c r="L190" s="285">
        <v>0</v>
      </c>
      <c r="M190" s="285">
        <v>0</v>
      </c>
      <c r="N190" s="285">
        <v>0</v>
      </c>
      <c r="O190" s="285">
        <v>200000000</v>
      </c>
    </row>
    <row r="191" spans="1:15">
      <c r="A191" s="284" t="s">
        <v>688</v>
      </c>
      <c r="B191" s="284" t="s">
        <v>689</v>
      </c>
      <c r="C191" s="284" t="s">
        <v>154</v>
      </c>
      <c r="D191" s="284" t="s">
        <v>690</v>
      </c>
      <c r="E191" s="287">
        <v>200000000</v>
      </c>
      <c r="F191" s="287">
        <v>0</v>
      </c>
      <c r="G191" s="287">
        <v>0</v>
      </c>
      <c r="H191" s="287">
        <v>0</v>
      </c>
      <c r="I191" s="287">
        <v>0</v>
      </c>
      <c r="J191" s="287">
        <v>200000000</v>
      </c>
      <c r="K191" s="287">
        <v>0</v>
      </c>
      <c r="L191" s="287">
        <v>0</v>
      </c>
      <c r="M191" s="287">
        <v>0</v>
      </c>
      <c r="N191" s="287">
        <v>0</v>
      </c>
      <c r="O191" s="287">
        <v>200000000</v>
      </c>
    </row>
    <row r="192" spans="1:15">
      <c r="A192" s="283" t="s">
        <v>691</v>
      </c>
      <c r="B192" s="283"/>
      <c r="C192" s="283"/>
      <c r="D192" s="283" t="s">
        <v>692</v>
      </c>
      <c r="E192" s="285">
        <v>100000000</v>
      </c>
      <c r="F192" s="285">
        <v>0</v>
      </c>
      <c r="G192" s="285">
        <v>0</v>
      </c>
      <c r="H192" s="285">
        <v>0</v>
      </c>
      <c r="I192" s="285">
        <v>0</v>
      </c>
      <c r="J192" s="285">
        <v>100000000</v>
      </c>
      <c r="K192" s="285">
        <v>0</v>
      </c>
      <c r="L192" s="285">
        <v>0</v>
      </c>
      <c r="M192" s="285">
        <v>0</v>
      </c>
      <c r="N192" s="285">
        <v>0</v>
      </c>
      <c r="O192" s="285">
        <v>100000000</v>
      </c>
    </row>
    <row r="193" spans="1:15">
      <c r="A193" s="284" t="s">
        <v>693</v>
      </c>
      <c r="B193" s="284" t="s">
        <v>694</v>
      </c>
      <c r="C193" s="284" t="s">
        <v>154</v>
      </c>
      <c r="D193" s="284" t="s">
        <v>695</v>
      </c>
      <c r="E193" s="287">
        <v>100000000</v>
      </c>
      <c r="F193" s="287">
        <v>0</v>
      </c>
      <c r="G193" s="287">
        <v>0</v>
      </c>
      <c r="H193" s="287">
        <v>0</v>
      </c>
      <c r="I193" s="287">
        <v>0</v>
      </c>
      <c r="J193" s="287">
        <v>100000000</v>
      </c>
      <c r="K193" s="287">
        <v>0</v>
      </c>
      <c r="L193" s="287">
        <v>0</v>
      </c>
      <c r="M193" s="287">
        <v>0</v>
      </c>
      <c r="N193" s="287">
        <v>0</v>
      </c>
      <c r="O193" s="287">
        <v>100000000</v>
      </c>
    </row>
    <row r="194" spans="1:15">
      <c r="A194" s="283" t="s">
        <v>696</v>
      </c>
      <c r="B194" s="283"/>
      <c r="C194" s="283"/>
      <c r="D194" s="283" t="s">
        <v>697</v>
      </c>
      <c r="E194" s="285">
        <v>3022850000</v>
      </c>
      <c r="F194" s="285">
        <v>0</v>
      </c>
      <c r="G194" s="285">
        <v>0</v>
      </c>
      <c r="H194" s="285">
        <v>0</v>
      </c>
      <c r="I194" s="285">
        <v>0</v>
      </c>
      <c r="J194" s="285">
        <v>3022850000</v>
      </c>
      <c r="K194" s="285">
        <v>0</v>
      </c>
      <c r="L194" s="285">
        <v>0</v>
      </c>
      <c r="M194" s="285">
        <v>0</v>
      </c>
      <c r="N194" s="285">
        <v>0</v>
      </c>
      <c r="O194" s="285">
        <v>3022850000</v>
      </c>
    </row>
    <row r="195" spans="1:15">
      <c r="A195" s="283" t="s">
        <v>698</v>
      </c>
      <c r="B195" s="283"/>
      <c r="C195" s="283"/>
      <c r="D195" s="283" t="s">
        <v>562</v>
      </c>
      <c r="E195" s="285">
        <v>3022850000</v>
      </c>
      <c r="F195" s="285">
        <v>0</v>
      </c>
      <c r="G195" s="285">
        <v>0</v>
      </c>
      <c r="H195" s="285">
        <v>0</v>
      </c>
      <c r="I195" s="285">
        <v>0</v>
      </c>
      <c r="J195" s="285">
        <v>3022850000</v>
      </c>
      <c r="K195" s="285">
        <v>0</v>
      </c>
      <c r="L195" s="285">
        <v>0</v>
      </c>
      <c r="M195" s="285">
        <v>0</v>
      </c>
      <c r="N195" s="285">
        <v>0</v>
      </c>
      <c r="O195" s="285">
        <v>3022850000</v>
      </c>
    </row>
    <row r="196" spans="1:15">
      <c r="A196" s="283" t="s">
        <v>699</v>
      </c>
      <c r="B196" s="283"/>
      <c r="C196" s="283"/>
      <c r="D196" s="283" t="s">
        <v>580</v>
      </c>
      <c r="E196" s="285">
        <v>1912850000</v>
      </c>
      <c r="F196" s="285">
        <v>0</v>
      </c>
      <c r="G196" s="285">
        <v>0</v>
      </c>
      <c r="H196" s="285">
        <v>0</v>
      </c>
      <c r="I196" s="285">
        <v>0</v>
      </c>
      <c r="J196" s="285">
        <v>1912850000</v>
      </c>
      <c r="K196" s="285">
        <v>0</v>
      </c>
      <c r="L196" s="285">
        <v>0</v>
      </c>
      <c r="M196" s="285">
        <v>0</v>
      </c>
      <c r="N196" s="285">
        <v>0</v>
      </c>
      <c r="O196" s="285">
        <v>1912850000</v>
      </c>
    </row>
    <row r="197" spans="1:15">
      <c r="A197" s="284" t="s">
        <v>700</v>
      </c>
      <c r="B197" s="284" t="s">
        <v>701</v>
      </c>
      <c r="C197" s="284" t="s">
        <v>493</v>
      </c>
      <c r="D197" s="284" t="s">
        <v>702</v>
      </c>
      <c r="E197" s="287">
        <v>10000000</v>
      </c>
      <c r="F197" s="287">
        <v>0</v>
      </c>
      <c r="G197" s="287">
        <v>0</v>
      </c>
      <c r="H197" s="287">
        <v>0</v>
      </c>
      <c r="I197" s="287">
        <v>0</v>
      </c>
      <c r="J197" s="287">
        <v>10000000</v>
      </c>
      <c r="K197" s="287">
        <v>0</v>
      </c>
      <c r="L197" s="287">
        <v>0</v>
      </c>
      <c r="M197" s="287">
        <v>0</v>
      </c>
      <c r="N197" s="287">
        <v>0</v>
      </c>
      <c r="O197" s="287">
        <v>10000000</v>
      </c>
    </row>
    <row r="198" spans="1:15">
      <c r="A198" s="284" t="s">
        <v>703</v>
      </c>
      <c r="B198" s="284" t="s">
        <v>704</v>
      </c>
      <c r="C198" s="284" t="s">
        <v>493</v>
      </c>
      <c r="D198" s="284" t="s">
        <v>705</v>
      </c>
      <c r="E198" s="287">
        <v>1146000000</v>
      </c>
      <c r="F198" s="287">
        <v>0</v>
      </c>
      <c r="G198" s="287">
        <v>0</v>
      </c>
      <c r="H198" s="287">
        <v>0</v>
      </c>
      <c r="I198" s="287">
        <v>0</v>
      </c>
      <c r="J198" s="287">
        <v>1146000000</v>
      </c>
      <c r="K198" s="287">
        <v>0</v>
      </c>
      <c r="L198" s="287">
        <v>0</v>
      </c>
      <c r="M198" s="287">
        <v>0</v>
      </c>
      <c r="N198" s="287">
        <v>0</v>
      </c>
      <c r="O198" s="287">
        <v>1146000000</v>
      </c>
    </row>
    <row r="199" spans="1:15">
      <c r="A199" s="284" t="s">
        <v>706</v>
      </c>
      <c r="B199" s="284" t="s">
        <v>707</v>
      </c>
      <c r="C199" s="284" t="s">
        <v>237</v>
      </c>
      <c r="D199" s="284" t="s">
        <v>705</v>
      </c>
      <c r="E199" s="287">
        <v>526850000</v>
      </c>
      <c r="F199" s="287">
        <v>0</v>
      </c>
      <c r="G199" s="287">
        <v>0</v>
      </c>
      <c r="H199" s="287">
        <v>0</v>
      </c>
      <c r="I199" s="287">
        <v>0</v>
      </c>
      <c r="J199" s="287">
        <v>526850000</v>
      </c>
      <c r="K199" s="287">
        <v>0</v>
      </c>
      <c r="L199" s="287">
        <v>0</v>
      </c>
      <c r="M199" s="287">
        <v>0</v>
      </c>
      <c r="N199" s="287">
        <v>0</v>
      </c>
      <c r="O199" s="287">
        <v>526850000</v>
      </c>
    </row>
    <row r="200" spans="1:15">
      <c r="A200" s="284" t="s">
        <v>708</v>
      </c>
      <c r="B200" s="284" t="s">
        <v>709</v>
      </c>
      <c r="C200" s="284" t="s">
        <v>237</v>
      </c>
      <c r="D200" s="284" t="s">
        <v>710</v>
      </c>
      <c r="E200" s="287">
        <v>200000000</v>
      </c>
      <c r="F200" s="287">
        <v>0</v>
      </c>
      <c r="G200" s="287">
        <v>0</v>
      </c>
      <c r="H200" s="287">
        <v>0</v>
      </c>
      <c r="I200" s="287">
        <v>0</v>
      </c>
      <c r="J200" s="287">
        <v>200000000</v>
      </c>
      <c r="K200" s="287">
        <v>0</v>
      </c>
      <c r="L200" s="287">
        <v>0</v>
      </c>
      <c r="M200" s="287">
        <v>0</v>
      </c>
      <c r="N200" s="287">
        <v>0</v>
      </c>
      <c r="O200" s="287">
        <v>200000000</v>
      </c>
    </row>
    <row r="201" spans="1:15">
      <c r="A201" s="284" t="s">
        <v>711</v>
      </c>
      <c r="B201" s="284" t="s">
        <v>712</v>
      </c>
      <c r="C201" s="284" t="s">
        <v>237</v>
      </c>
      <c r="D201" s="284" t="s">
        <v>713</v>
      </c>
      <c r="E201" s="287">
        <v>30000000</v>
      </c>
      <c r="F201" s="287">
        <v>0</v>
      </c>
      <c r="G201" s="287">
        <v>0</v>
      </c>
      <c r="H201" s="287">
        <v>0</v>
      </c>
      <c r="I201" s="287">
        <v>0</v>
      </c>
      <c r="J201" s="287">
        <v>30000000</v>
      </c>
      <c r="K201" s="287">
        <v>0</v>
      </c>
      <c r="L201" s="287">
        <v>0</v>
      </c>
      <c r="M201" s="287">
        <v>0</v>
      </c>
      <c r="N201" s="287">
        <v>0</v>
      </c>
      <c r="O201" s="287">
        <v>30000000</v>
      </c>
    </row>
    <row r="202" spans="1:15">
      <c r="A202" s="283" t="s">
        <v>714</v>
      </c>
      <c r="B202" s="283"/>
      <c r="C202" s="283"/>
      <c r="D202" s="283" t="s">
        <v>597</v>
      </c>
      <c r="E202" s="285">
        <v>790000000</v>
      </c>
      <c r="F202" s="285">
        <v>0</v>
      </c>
      <c r="G202" s="285">
        <v>0</v>
      </c>
      <c r="H202" s="285">
        <v>0</v>
      </c>
      <c r="I202" s="285">
        <v>0</v>
      </c>
      <c r="J202" s="285">
        <v>790000000</v>
      </c>
      <c r="K202" s="285">
        <v>0</v>
      </c>
      <c r="L202" s="285">
        <v>0</v>
      </c>
      <c r="M202" s="285">
        <v>0</v>
      </c>
      <c r="N202" s="285">
        <v>0</v>
      </c>
      <c r="O202" s="285">
        <v>790000000</v>
      </c>
    </row>
    <row r="203" spans="1:15">
      <c r="A203" s="284" t="s">
        <v>715</v>
      </c>
      <c r="B203" s="284" t="s">
        <v>716</v>
      </c>
      <c r="C203" s="284" t="s">
        <v>237</v>
      </c>
      <c r="D203" s="284" t="s">
        <v>717</v>
      </c>
      <c r="E203" s="287">
        <v>315000000</v>
      </c>
      <c r="F203" s="287">
        <v>0</v>
      </c>
      <c r="G203" s="287">
        <v>0</v>
      </c>
      <c r="H203" s="287">
        <v>0</v>
      </c>
      <c r="I203" s="287">
        <v>0</v>
      </c>
      <c r="J203" s="287">
        <v>315000000</v>
      </c>
      <c r="K203" s="287">
        <v>0</v>
      </c>
      <c r="L203" s="287">
        <v>0</v>
      </c>
      <c r="M203" s="287">
        <v>0</v>
      </c>
      <c r="N203" s="287">
        <v>0</v>
      </c>
      <c r="O203" s="287">
        <v>315000000</v>
      </c>
    </row>
    <row r="204" spans="1:15">
      <c r="A204" s="284" t="s">
        <v>718</v>
      </c>
      <c r="B204" s="284" t="s">
        <v>719</v>
      </c>
      <c r="C204" s="284" t="s">
        <v>237</v>
      </c>
      <c r="D204" s="284" t="s">
        <v>720</v>
      </c>
      <c r="E204" s="287">
        <v>450000000</v>
      </c>
      <c r="F204" s="287">
        <v>0</v>
      </c>
      <c r="G204" s="287">
        <v>0</v>
      </c>
      <c r="H204" s="287">
        <v>0</v>
      </c>
      <c r="I204" s="287">
        <v>0</v>
      </c>
      <c r="J204" s="287">
        <v>450000000</v>
      </c>
      <c r="K204" s="287">
        <v>0</v>
      </c>
      <c r="L204" s="287">
        <v>0</v>
      </c>
      <c r="M204" s="287">
        <v>0</v>
      </c>
      <c r="N204" s="287">
        <v>0</v>
      </c>
      <c r="O204" s="287">
        <v>450000000</v>
      </c>
    </row>
    <row r="205" spans="1:15">
      <c r="A205" s="284" t="s">
        <v>721</v>
      </c>
      <c r="B205" s="284" t="s">
        <v>722</v>
      </c>
      <c r="C205" s="284" t="s">
        <v>237</v>
      </c>
      <c r="D205" s="284" t="s">
        <v>723</v>
      </c>
      <c r="E205" s="287">
        <v>25000000</v>
      </c>
      <c r="F205" s="287">
        <v>0</v>
      </c>
      <c r="G205" s="287">
        <v>0</v>
      </c>
      <c r="H205" s="287">
        <v>0</v>
      </c>
      <c r="I205" s="287">
        <v>0</v>
      </c>
      <c r="J205" s="287">
        <v>25000000</v>
      </c>
      <c r="K205" s="287">
        <v>0</v>
      </c>
      <c r="L205" s="287">
        <v>0</v>
      </c>
      <c r="M205" s="287">
        <v>0</v>
      </c>
      <c r="N205" s="287">
        <v>0</v>
      </c>
      <c r="O205" s="287">
        <v>25000000</v>
      </c>
    </row>
    <row r="206" spans="1:15">
      <c r="A206" s="283" t="s">
        <v>724</v>
      </c>
      <c r="B206" s="283"/>
      <c r="C206" s="283"/>
      <c r="D206" s="283" t="s">
        <v>638</v>
      </c>
      <c r="E206" s="285">
        <v>320000000</v>
      </c>
      <c r="F206" s="285">
        <v>0</v>
      </c>
      <c r="G206" s="285">
        <v>0</v>
      </c>
      <c r="H206" s="285">
        <v>0</v>
      </c>
      <c r="I206" s="285">
        <v>0</v>
      </c>
      <c r="J206" s="285">
        <v>320000000</v>
      </c>
      <c r="K206" s="285">
        <v>0</v>
      </c>
      <c r="L206" s="285">
        <v>0</v>
      </c>
      <c r="M206" s="285">
        <v>0</v>
      </c>
      <c r="N206" s="285">
        <v>0</v>
      </c>
      <c r="O206" s="285">
        <v>320000000</v>
      </c>
    </row>
    <row r="207" spans="1:15">
      <c r="A207" s="284" t="s">
        <v>725</v>
      </c>
      <c r="B207" s="284" t="s">
        <v>726</v>
      </c>
      <c r="C207" s="284" t="s">
        <v>237</v>
      </c>
      <c r="D207" s="284" t="s">
        <v>727</v>
      </c>
      <c r="E207" s="287">
        <v>320000000</v>
      </c>
      <c r="F207" s="287">
        <v>0</v>
      </c>
      <c r="G207" s="287">
        <v>0</v>
      </c>
      <c r="H207" s="287">
        <v>0</v>
      </c>
      <c r="I207" s="287">
        <v>0</v>
      </c>
      <c r="J207" s="287">
        <v>320000000</v>
      </c>
      <c r="K207" s="287">
        <v>0</v>
      </c>
      <c r="L207" s="287">
        <v>0</v>
      </c>
      <c r="M207" s="287">
        <v>0</v>
      </c>
      <c r="N207" s="287">
        <v>0</v>
      </c>
      <c r="O207" s="287">
        <v>320000000</v>
      </c>
    </row>
    <row r="208" spans="1:15">
      <c r="A208" s="283" t="s">
        <v>728</v>
      </c>
      <c r="B208" s="283"/>
      <c r="C208" s="283"/>
      <c r="D208" s="283" t="s">
        <v>729</v>
      </c>
      <c r="E208" s="285">
        <v>768150000</v>
      </c>
      <c r="F208" s="285">
        <v>0</v>
      </c>
      <c r="G208" s="285">
        <v>0</v>
      </c>
      <c r="H208" s="285">
        <v>0</v>
      </c>
      <c r="I208" s="285">
        <v>0</v>
      </c>
      <c r="J208" s="285">
        <v>768150000</v>
      </c>
      <c r="K208" s="285">
        <v>0</v>
      </c>
      <c r="L208" s="285">
        <v>0</v>
      </c>
      <c r="M208" s="285">
        <v>0</v>
      </c>
      <c r="N208" s="285">
        <v>0</v>
      </c>
      <c r="O208" s="285">
        <v>768150000</v>
      </c>
    </row>
    <row r="209" spans="1:15">
      <c r="A209" s="283" t="s">
        <v>730</v>
      </c>
      <c r="B209" s="283"/>
      <c r="C209" s="283"/>
      <c r="D209" s="283" t="s">
        <v>731</v>
      </c>
      <c r="E209" s="285">
        <v>5150000</v>
      </c>
      <c r="F209" s="285">
        <v>0</v>
      </c>
      <c r="G209" s="285">
        <v>0</v>
      </c>
      <c r="H209" s="285">
        <v>0</v>
      </c>
      <c r="I209" s="285">
        <v>0</v>
      </c>
      <c r="J209" s="285">
        <v>5150000</v>
      </c>
      <c r="K209" s="285">
        <v>0</v>
      </c>
      <c r="L209" s="285">
        <v>0</v>
      </c>
      <c r="M209" s="285">
        <v>0</v>
      </c>
      <c r="N209" s="285">
        <v>0</v>
      </c>
      <c r="O209" s="285">
        <v>5150000</v>
      </c>
    </row>
    <row r="210" spans="1:15">
      <c r="A210" s="283" t="s">
        <v>732</v>
      </c>
      <c r="B210" s="283"/>
      <c r="C210" s="283"/>
      <c r="D210" s="283" t="s">
        <v>733</v>
      </c>
      <c r="E210" s="285">
        <v>5150000</v>
      </c>
      <c r="F210" s="285">
        <v>0</v>
      </c>
      <c r="G210" s="285">
        <v>0</v>
      </c>
      <c r="H210" s="285">
        <v>0</v>
      </c>
      <c r="I210" s="285">
        <v>0</v>
      </c>
      <c r="J210" s="285">
        <v>5150000</v>
      </c>
      <c r="K210" s="285">
        <v>0</v>
      </c>
      <c r="L210" s="285">
        <v>0</v>
      </c>
      <c r="M210" s="285">
        <v>0</v>
      </c>
      <c r="N210" s="285">
        <v>0</v>
      </c>
      <c r="O210" s="285">
        <v>5150000</v>
      </c>
    </row>
    <row r="211" spans="1:15">
      <c r="A211" s="284" t="s">
        <v>734</v>
      </c>
      <c r="B211" s="284" t="s">
        <v>735</v>
      </c>
      <c r="C211" s="284" t="s">
        <v>154</v>
      </c>
      <c r="D211" s="284" t="s">
        <v>736</v>
      </c>
      <c r="E211" s="287">
        <v>5000000</v>
      </c>
      <c r="F211" s="287">
        <v>0</v>
      </c>
      <c r="G211" s="287">
        <v>0</v>
      </c>
      <c r="H211" s="287">
        <v>0</v>
      </c>
      <c r="I211" s="287">
        <v>0</v>
      </c>
      <c r="J211" s="287">
        <v>5000000</v>
      </c>
      <c r="K211" s="287">
        <v>0</v>
      </c>
      <c r="L211" s="287">
        <v>0</v>
      </c>
      <c r="M211" s="287">
        <v>0</v>
      </c>
      <c r="N211" s="287">
        <v>0</v>
      </c>
      <c r="O211" s="287">
        <v>5000000</v>
      </c>
    </row>
    <row r="212" spans="1:15">
      <c r="A212" s="284" t="s">
        <v>737</v>
      </c>
      <c r="B212" s="284" t="s">
        <v>738</v>
      </c>
      <c r="C212" s="284" t="s">
        <v>237</v>
      </c>
      <c r="D212" s="284" t="s">
        <v>739</v>
      </c>
      <c r="E212" s="287">
        <v>150000</v>
      </c>
      <c r="F212" s="287">
        <v>0</v>
      </c>
      <c r="G212" s="287">
        <v>0</v>
      </c>
      <c r="H212" s="287">
        <v>0</v>
      </c>
      <c r="I212" s="287">
        <v>0</v>
      </c>
      <c r="J212" s="287">
        <v>150000</v>
      </c>
      <c r="K212" s="287">
        <v>0</v>
      </c>
      <c r="L212" s="287">
        <v>0</v>
      </c>
      <c r="M212" s="287">
        <v>0</v>
      </c>
      <c r="N212" s="287">
        <v>0</v>
      </c>
      <c r="O212" s="287">
        <v>150000</v>
      </c>
    </row>
    <row r="213" spans="1:15">
      <c r="A213" s="283" t="s">
        <v>740</v>
      </c>
      <c r="B213" s="283"/>
      <c r="C213" s="283"/>
      <c r="D213" s="283" t="s">
        <v>741</v>
      </c>
      <c r="E213" s="285">
        <v>220000000</v>
      </c>
      <c r="F213" s="285">
        <v>0</v>
      </c>
      <c r="G213" s="285">
        <v>0</v>
      </c>
      <c r="H213" s="285">
        <v>0</v>
      </c>
      <c r="I213" s="285">
        <v>0</v>
      </c>
      <c r="J213" s="285">
        <v>220000000</v>
      </c>
      <c r="K213" s="285">
        <v>0</v>
      </c>
      <c r="L213" s="285">
        <v>0</v>
      </c>
      <c r="M213" s="285">
        <v>0</v>
      </c>
      <c r="N213" s="285">
        <v>0</v>
      </c>
      <c r="O213" s="285">
        <v>220000000</v>
      </c>
    </row>
    <row r="214" spans="1:15">
      <c r="A214" s="284" t="s">
        <v>742</v>
      </c>
      <c r="B214" s="284" t="s">
        <v>743</v>
      </c>
      <c r="C214" s="284" t="s">
        <v>237</v>
      </c>
      <c r="D214" s="284" t="s">
        <v>744</v>
      </c>
      <c r="E214" s="287">
        <v>220000000</v>
      </c>
      <c r="F214" s="287">
        <v>0</v>
      </c>
      <c r="G214" s="287">
        <v>0</v>
      </c>
      <c r="H214" s="287">
        <v>0</v>
      </c>
      <c r="I214" s="287">
        <v>0</v>
      </c>
      <c r="J214" s="287">
        <v>220000000</v>
      </c>
      <c r="K214" s="287">
        <v>0</v>
      </c>
      <c r="L214" s="287">
        <v>0</v>
      </c>
      <c r="M214" s="287">
        <v>0</v>
      </c>
      <c r="N214" s="287">
        <v>0</v>
      </c>
      <c r="O214" s="287">
        <v>220000000</v>
      </c>
    </row>
    <row r="215" spans="1:15">
      <c r="A215" s="283" t="s">
        <v>745</v>
      </c>
      <c r="B215" s="283"/>
      <c r="C215" s="283"/>
      <c r="D215" s="283" t="s">
        <v>746</v>
      </c>
      <c r="E215" s="285">
        <v>543000000</v>
      </c>
      <c r="F215" s="285">
        <v>0</v>
      </c>
      <c r="G215" s="285">
        <v>0</v>
      </c>
      <c r="H215" s="285">
        <v>0</v>
      </c>
      <c r="I215" s="285">
        <v>0</v>
      </c>
      <c r="J215" s="285">
        <v>543000000</v>
      </c>
      <c r="K215" s="285">
        <v>0</v>
      </c>
      <c r="L215" s="285">
        <v>0</v>
      </c>
      <c r="M215" s="285">
        <v>0</v>
      </c>
      <c r="N215" s="285">
        <v>0</v>
      </c>
      <c r="O215" s="285">
        <v>543000000</v>
      </c>
    </row>
    <row r="216" spans="1:15">
      <c r="A216" s="283" t="s">
        <v>747</v>
      </c>
      <c r="B216" s="283"/>
      <c r="C216" s="283"/>
      <c r="D216" s="283" t="s">
        <v>748</v>
      </c>
      <c r="E216" s="285">
        <v>13000000</v>
      </c>
      <c r="F216" s="285">
        <v>0</v>
      </c>
      <c r="G216" s="285">
        <v>0</v>
      </c>
      <c r="H216" s="285">
        <v>0</v>
      </c>
      <c r="I216" s="285">
        <v>0</v>
      </c>
      <c r="J216" s="285">
        <v>13000000</v>
      </c>
      <c r="K216" s="285">
        <v>0</v>
      </c>
      <c r="L216" s="285">
        <v>0</v>
      </c>
      <c r="M216" s="285">
        <v>0</v>
      </c>
      <c r="N216" s="285">
        <v>0</v>
      </c>
      <c r="O216" s="285">
        <v>13000000</v>
      </c>
    </row>
    <row r="217" spans="1:15">
      <c r="A217" s="284" t="s">
        <v>749</v>
      </c>
      <c r="B217" s="284" t="s">
        <v>750</v>
      </c>
      <c r="C217" s="284" t="s">
        <v>154</v>
      </c>
      <c r="D217" s="284" t="s">
        <v>751</v>
      </c>
      <c r="E217" s="287">
        <v>13000000</v>
      </c>
      <c r="F217" s="287">
        <v>0</v>
      </c>
      <c r="G217" s="287">
        <v>0</v>
      </c>
      <c r="H217" s="287">
        <v>0</v>
      </c>
      <c r="I217" s="287">
        <v>0</v>
      </c>
      <c r="J217" s="287">
        <v>13000000</v>
      </c>
      <c r="K217" s="287">
        <v>0</v>
      </c>
      <c r="L217" s="287">
        <v>0</v>
      </c>
      <c r="M217" s="287">
        <v>0</v>
      </c>
      <c r="N217" s="287">
        <v>0</v>
      </c>
      <c r="O217" s="287">
        <v>13000000</v>
      </c>
    </row>
    <row r="218" spans="1:15">
      <c r="A218" s="283" t="s">
        <v>752</v>
      </c>
      <c r="B218" s="283"/>
      <c r="C218" s="283"/>
      <c r="D218" s="283" t="s">
        <v>753</v>
      </c>
      <c r="E218" s="285">
        <v>480000000</v>
      </c>
      <c r="F218" s="285">
        <v>0</v>
      </c>
      <c r="G218" s="285">
        <v>0</v>
      </c>
      <c r="H218" s="285">
        <v>0</v>
      </c>
      <c r="I218" s="285">
        <v>0</v>
      </c>
      <c r="J218" s="285">
        <v>480000000</v>
      </c>
      <c r="K218" s="285">
        <v>0</v>
      </c>
      <c r="L218" s="285">
        <v>0</v>
      </c>
      <c r="M218" s="285">
        <v>0</v>
      </c>
      <c r="N218" s="285">
        <v>0</v>
      </c>
      <c r="O218" s="285">
        <v>480000000</v>
      </c>
    </row>
    <row r="219" spans="1:15">
      <c r="A219" s="284" t="s">
        <v>754</v>
      </c>
      <c r="B219" s="284" t="s">
        <v>755</v>
      </c>
      <c r="C219" s="284" t="s">
        <v>237</v>
      </c>
      <c r="D219" s="284" t="s">
        <v>756</v>
      </c>
      <c r="E219" s="287">
        <v>480000000</v>
      </c>
      <c r="F219" s="287">
        <v>0</v>
      </c>
      <c r="G219" s="287">
        <v>0</v>
      </c>
      <c r="H219" s="287">
        <v>0</v>
      </c>
      <c r="I219" s="287">
        <v>0</v>
      </c>
      <c r="J219" s="287">
        <v>480000000</v>
      </c>
      <c r="K219" s="287">
        <v>0</v>
      </c>
      <c r="L219" s="287">
        <v>0</v>
      </c>
      <c r="M219" s="287">
        <v>0</v>
      </c>
      <c r="N219" s="287">
        <v>0</v>
      </c>
      <c r="O219" s="287">
        <v>480000000</v>
      </c>
    </row>
    <row r="220" spans="1:15">
      <c r="A220" s="283" t="s">
        <v>757</v>
      </c>
      <c r="B220" s="283"/>
      <c r="C220" s="283"/>
      <c r="D220" s="283" t="s">
        <v>758</v>
      </c>
      <c r="E220" s="285">
        <v>50000000</v>
      </c>
      <c r="F220" s="285">
        <v>0</v>
      </c>
      <c r="G220" s="285">
        <v>0</v>
      </c>
      <c r="H220" s="285">
        <v>0</v>
      </c>
      <c r="I220" s="285">
        <v>0</v>
      </c>
      <c r="J220" s="285">
        <v>50000000</v>
      </c>
      <c r="K220" s="285">
        <v>0</v>
      </c>
      <c r="L220" s="285">
        <v>0</v>
      </c>
      <c r="M220" s="285">
        <v>0</v>
      </c>
      <c r="N220" s="285">
        <v>0</v>
      </c>
      <c r="O220" s="285">
        <v>50000000</v>
      </c>
    </row>
    <row r="221" spans="1:15">
      <c r="A221" s="284" t="s">
        <v>759</v>
      </c>
      <c r="B221" s="284" t="s">
        <v>760</v>
      </c>
      <c r="C221" s="284" t="s">
        <v>237</v>
      </c>
      <c r="D221" s="284" t="s">
        <v>761</v>
      </c>
      <c r="E221" s="287">
        <v>50000000</v>
      </c>
      <c r="F221" s="287">
        <v>0</v>
      </c>
      <c r="G221" s="287">
        <v>0</v>
      </c>
      <c r="H221" s="287">
        <v>0</v>
      </c>
      <c r="I221" s="287">
        <v>0</v>
      </c>
      <c r="J221" s="287">
        <v>50000000</v>
      </c>
      <c r="K221" s="287">
        <v>0</v>
      </c>
      <c r="L221" s="287">
        <v>0</v>
      </c>
      <c r="M221" s="287">
        <v>0</v>
      </c>
      <c r="N221" s="287">
        <v>0</v>
      </c>
      <c r="O221" s="287">
        <v>50000000</v>
      </c>
    </row>
    <row r="222" spans="1:15">
      <c r="A222" s="283" t="s">
        <v>762</v>
      </c>
      <c r="B222" s="283"/>
      <c r="C222" s="283"/>
      <c r="D222" s="283" t="s">
        <v>763</v>
      </c>
      <c r="E222" s="285">
        <v>3786963481</v>
      </c>
      <c r="F222" s="285">
        <v>0</v>
      </c>
      <c r="G222" s="285">
        <v>0</v>
      </c>
      <c r="H222" s="285">
        <v>0</v>
      </c>
      <c r="I222" s="285">
        <v>0</v>
      </c>
      <c r="J222" s="285">
        <v>3786963481</v>
      </c>
      <c r="K222" s="285">
        <v>0</v>
      </c>
      <c r="L222" s="285">
        <v>0</v>
      </c>
      <c r="M222" s="285">
        <v>0</v>
      </c>
      <c r="N222" s="285">
        <v>0</v>
      </c>
      <c r="O222" s="285">
        <v>3786963481</v>
      </c>
    </row>
    <row r="223" spans="1:15">
      <c r="A223" s="283" t="s">
        <v>764</v>
      </c>
      <c r="B223" s="283"/>
      <c r="C223" s="283"/>
      <c r="D223" s="283" t="s">
        <v>765</v>
      </c>
      <c r="E223" s="285">
        <v>3786963481</v>
      </c>
      <c r="F223" s="285">
        <v>0</v>
      </c>
      <c r="G223" s="285">
        <v>0</v>
      </c>
      <c r="H223" s="285">
        <v>0</v>
      </c>
      <c r="I223" s="285">
        <v>0</v>
      </c>
      <c r="J223" s="285">
        <v>3786963481</v>
      </c>
      <c r="K223" s="285">
        <v>0</v>
      </c>
      <c r="L223" s="285">
        <v>0</v>
      </c>
      <c r="M223" s="285">
        <v>0</v>
      </c>
      <c r="N223" s="285">
        <v>0</v>
      </c>
      <c r="O223" s="285">
        <v>3786963481</v>
      </c>
    </row>
    <row r="224" spans="1:15">
      <c r="A224" s="283" t="s">
        <v>766</v>
      </c>
      <c r="B224" s="283"/>
      <c r="C224" s="283"/>
      <c r="D224" s="283" t="s">
        <v>767</v>
      </c>
      <c r="E224" s="285">
        <v>2244418853</v>
      </c>
      <c r="F224" s="285">
        <v>0</v>
      </c>
      <c r="G224" s="285">
        <v>0</v>
      </c>
      <c r="H224" s="285">
        <v>0</v>
      </c>
      <c r="I224" s="285">
        <v>0</v>
      </c>
      <c r="J224" s="285">
        <v>2244418853</v>
      </c>
      <c r="K224" s="285">
        <v>0</v>
      </c>
      <c r="L224" s="285">
        <v>0</v>
      </c>
      <c r="M224" s="285">
        <v>0</v>
      </c>
      <c r="N224" s="285">
        <v>0</v>
      </c>
      <c r="O224" s="285">
        <v>2244418853</v>
      </c>
    </row>
    <row r="225" spans="1:15">
      <c r="A225" s="283" t="s">
        <v>768</v>
      </c>
      <c r="B225" s="283"/>
      <c r="C225" s="283"/>
      <c r="D225" s="283" t="s">
        <v>769</v>
      </c>
      <c r="E225" s="285">
        <v>2244418853</v>
      </c>
      <c r="F225" s="285">
        <v>0</v>
      </c>
      <c r="G225" s="285">
        <v>0</v>
      </c>
      <c r="H225" s="285">
        <v>0</v>
      </c>
      <c r="I225" s="285">
        <v>0</v>
      </c>
      <c r="J225" s="285">
        <v>2244418853</v>
      </c>
      <c r="K225" s="285">
        <v>0</v>
      </c>
      <c r="L225" s="285">
        <v>0</v>
      </c>
      <c r="M225" s="285">
        <v>0</v>
      </c>
      <c r="N225" s="285">
        <v>0</v>
      </c>
      <c r="O225" s="285">
        <v>2244418853</v>
      </c>
    </row>
    <row r="226" spans="1:15">
      <c r="A226" s="283" t="s">
        <v>770</v>
      </c>
      <c r="B226" s="283"/>
      <c r="C226" s="283"/>
      <c r="D226" s="283" t="s">
        <v>771</v>
      </c>
      <c r="E226" s="285">
        <v>2244418853</v>
      </c>
      <c r="F226" s="285">
        <v>0</v>
      </c>
      <c r="G226" s="285">
        <v>0</v>
      </c>
      <c r="H226" s="285">
        <v>0</v>
      </c>
      <c r="I226" s="285">
        <v>0</v>
      </c>
      <c r="J226" s="285">
        <v>2244418853</v>
      </c>
      <c r="K226" s="285">
        <v>0</v>
      </c>
      <c r="L226" s="285">
        <v>0</v>
      </c>
      <c r="M226" s="285">
        <v>0</v>
      </c>
      <c r="N226" s="285">
        <v>0</v>
      </c>
      <c r="O226" s="285">
        <v>2244418853</v>
      </c>
    </row>
    <row r="227" spans="1:15">
      <c r="A227" s="283" t="s">
        <v>772</v>
      </c>
      <c r="B227" s="283"/>
      <c r="C227" s="283"/>
      <c r="D227" s="283" t="s">
        <v>773</v>
      </c>
      <c r="E227" s="285">
        <v>2244418853</v>
      </c>
      <c r="F227" s="285">
        <v>0</v>
      </c>
      <c r="G227" s="285">
        <v>0</v>
      </c>
      <c r="H227" s="285">
        <v>0</v>
      </c>
      <c r="I227" s="285">
        <v>0</v>
      </c>
      <c r="J227" s="285">
        <v>2244418853</v>
      </c>
      <c r="K227" s="285">
        <v>0</v>
      </c>
      <c r="L227" s="285">
        <v>0</v>
      </c>
      <c r="M227" s="285">
        <v>0</v>
      </c>
      <c r="N227" s="285">
        <v>0</v>
      </c>
      <c r="O227" s="285">
        <v>2244418853</v>
      </c>
    </row>
    <row r="228" spans="1:15">
      <c r="A228" s="283" t="s">
        <v>774</v>
      </c>
      <c r="B228" s="283"/>
      <c r="C228" s="283"/>
      <c r="D228" s="283" t="s">
        <v>773</v>
      </c>
      <c r="E228" s="285">
        <v>2244418853</v>
      </c>
      <c r="F228" s="285">
        <v>0</v>
      </c>
      <c r="G228" s="285">
        <v>0</v>
      </c>
      <c r="H228" s="285">
        <v>0</v>
      </c>
      <c r="I228" s="285">
        <v>0</v>
      </c>
      <c r="J228" s="285">
        <v>2244418853</v>
      </c>
      <c r="K228" s="285">
        <v>0</v>
      </c>
      <c r="L228" s="285">
        <v>0</v>
      </c>
      <c r="M228" s="285">
        <v>0</v>
      </c>
      <c r="N228" s="285">
        <v>0</v>
      </c>
      <c r="O228" s="285">
        <v>2244418853</v>
      </c>
    </row>
    <row r="229" spans="1:15">
      <c r="A229" s="284" t="s">
        <v>775</v>
      </c>
      <c r="B229" s="284" t="s">
        <v>776</v>
      </c>
      <c r="C229" s="284" t="s">
        <v>154</v>
      </c>
      <c r="D229" s="284" t="s">
        <v>777</v>
      </c>
      <c r="E229" s="287">
        <v>1844418853</v>
      </c>
      <c r="F229" s="287">
        <v>0</v>
      </c>
      <c r="G229" s="287">
        <v>0</v>
      </c>
      <c r="H229" s="287">
        <v>0</v>
      </c>
      <c r="I229" s="287">
        <v>0</v>
      </c>
      <c r="J229" s="287">
        <v>1844418853</v>
      </c>
      <c r="K229" s="287">
        <v>0</v>
      </c>
      <c r="L229" s="287">
        <v>0</v>
      </c>
      <c r="M229" s="287">
        <v>0</v>
      </c>
      <c r="N229" s="287">
        <v>0</v>
      </c>
      <c r="O229" s="287">
        <v>1844418853</v>
      </c>
    </row>
    <row r="230" spans="1:15">
      <c r="A230" s="284" t="s">
        <v>778</v>
      </c>
      <c r="B230" s="284" t="s">
        <v>779</v>
      </c>
      <c r="C230" s="284" t="s">
        <v>237</v>
      </c>
      <c r="D230" s="284" t="s">
        <v>780</v>
      </c>
      <c r="E230" s="287">
        <v>400000000</v>
      </c>
      <c r="F230" s="287">
        <v>0</v>
      </c>
      <c r="G230" s="287">
        <v>0</v>
      </c>
      <c r="H230" s="287">
        <v>0</v>
      </c>
      <c r="I230" s="287">
        <v>0</v>
      </c>
      <c r="J230" s="287">
        <v>400000000</v>
      </c>
      <c r="K230" s="287">
        <v>0</v>
      </c>
      <c r="L230" s="287">
        <v>0</v>
      </c>
      <c r="M230" s="287">
        <v>0</v>
      </c>
      <c r="N230" s="287">
        <v>0</v>
      </c>
      <c r="O230" s="287">
        <v>400000000</v>
      </c>
    </row>
    <row r="231" spans="1:15">
      <c r="A231" s="283" t="s">
        <v>781</v>
      </c>
      <c r="B231" s="283"/>
      <c r="C231" s="283"/>
      <c r="D231" s="283" t="s">
        <v>782</v>
      </c>
      <c r="E231" s="285">
        <v>1542544628</v>
      </c>
      <c r="F231" s="285">
        <v>0</v>
      </c>
      <c r="G231" s="285">
        <v>0</v>
      </c>
      <c r="H231" s="285">
        <v>0</v>
      </c>
      <c r="I231" s="285">
        <v>0</v>
      </c>
      <c r="J231" s="285">
        <v>1542544628</v>
      </c>
      <c r="K231" s="285">
        <v>0</v>
      </c>
      <c r="L231" s="285">
        <v>0</v>
      </c>
      <c r="M231" s="285">
        <v>0</v>
      </c>
      <c r="N231" s="285">
        <v>0</v>
      </c>
      <c r="O231" s="285">
        <v>1542544628</v>
      </c>
    </row>
    <row r="232" spans="1:15">
      <c r="A232" s="283" t="s">
        <v>783</v>
      </c>
      <c r="B232" s="283"/>
      <c r="C232" s="283"/>
      <c r="D232" s="283" t="s">
        <v>769</v>
      </c>
      <c r="E232" s="285">
        <v>1542544628</v>
      </c>
      <c r="F232" s="285">
        <v>0</v>
      </c>
      <c r="G232" s="285">
        <v>0</v>
      </c>
      <c r="H232" s="285">
        <v>0</v>
      </c>
      <c r="I232" s="285">
        <v>0</v>
      </c>
      <c r="J232" s="285">
        <v>1542544628</v>
      </c>
      <c r="K232" s="285">
        <v>0</v>
      </c>
      <c r="L232" s="285">
        <v>0</v>
      </c>
      <c r="M232" s="285">
        <v>0</v>
      </c>
      <c r="N232" s="285">
        <v>0</v>
      </c>
      <c r="O232" s="285">
        <v>1542544628</v>
      </c>
    </row>
    <row r="233" spans="1:15">
      <c r="A233" s="283" t="s">
        <v>784</v>
      </c>
      <c r="B233" s="283"/>
      <c r="C233" s="283"/>
      <c r="D233" s="283" t="s">
        <v>771</v>
      </c>
      <c r="E233" s="285">
        <v>1542544628</v>
      </c>
      <c r="F233" s="285">
        <v>0</v>
      </c>
      <c r="G233" s="285">
        <v>0</v>
      </c>
      <c r="H233" s="285">
        <v>0</v>
      </c>
      <c r="I233" s="285">
        <v>0</v>
      </c>
      <c r="J233" s="285">
        <v>1542544628</v>
      </c>
      <c r="K233" s="285">
        <v>0</v>
      </c>
      <c r="L233" s="285">
        <v>0</v>
      </c>
      <c r="M233" s="285">
        <v>0</v>
      </c>
      <c r="N233" s="285">
        <v>0</v>
      </c>
      <c r="O233" s="285">
        <v>1542544628</v>
      </c>
    </row>
    <row r="234" spans="1:15">
      <c r="A234" s="283" t="s">
        <v>785</v>
      </c>
      <c r="B234" s="283"/>
      <c r="C234" s="283"/>
      <c r="D234" s="283" t="s">
        <v>786</v>
      </c>
      <c r="E234" s="285">
        <v>1542544628</v>
      </c>
      <c r="F234" s="285">
        <v>0</v>
      </c>
      <c r="G234" s="285">
        <v>0</v>
      </c>
      <c r="H234" s="285">
        <v>0</v>
      </c>
      <c r="I234" s="285">
        <v>0</v>
      </c>
      <c r="J234" s="285">
        <v>1542544628</v>
      </c>
      <c r="K234" s="285">
        <v>0</v>
      </c>
      <c r="L234" s="285">
        <v>0</v>
      </c>
      <c r="M234" s="285">
        <v>0</v>
      </c>
      <c r="N234" s="285">
        <v>0</v>
      </c>
      <c r="O234" s="285">
        <v>1542544628</v>
      </c>
    </row>
    <row r="235" spans="1:15">
      <c r="A235" s="284" t="s">
        <v>787</v>
      </c>
      <c r="B235" s="284" t="s">
        <v>788</v>
      </c>
      <c r="C235" s="284" t="s">
        <v>154</v>
      </c>
      <c r="D235" s="284" t="s">
        <v>39</v>
      </c>
      <c r="E235" s="287">
        <v>1454544628</v>
      </c>
      <c r="F235" s="287">
        <v>0</v>
      </c>
      <c r="G235" s="287">
        <v>0</v>
      </c>
      <c r="H235" s="287">
        <v>0</v>
      </c>
      <c r="I235" s="287">
        <v>0</v>
      </c>
      <c r="J235" s="287">
        <v>1454544628</v>
      </c>
      <c r="K235" s="287">
        <v>0</v>
      </c>
      <c r="L235" s="287">
        <v>0</v>
      </c>
      <c r="M235" s="287">
        <v>0</v>
      </c>
      <c r="N235" s="287">
        <v>0</v>
      </c>
      <c r="O235" s="287">
        <v>1454544628</v>
      </c>
    </row>
    <row r="236" spans="1:15">
      <c r="A236" s="284" t="s">
        <v>789</v>
      </c>
      <c r="B236" s="284" t="s">
        <v>790</v>
      </c>
      <c r="C236" s="284" t="s">
        <v>237</v>
      </c>
      <c r="D236" s="284" t="s">
        <v>791</v>
      </c>
      <c r="E236" s="287">
        <v>88000000</v>
      </c>
      <c r="F236" s="287">
        <v>0</v>
      </c>
      <c r="G236" s="287">
        <v>0</v>
      </c>
      <c r="H236" s="287">
        <v>0</v>
      </c>
      <c r="I236" s="287">
        <v>0</v>
      </c>
      <c r="J236" s="287">
        <v>88000000</v>
      </c>
      <c r="K236" s="287">
        <v>0</v>
      </c>
      <c r="L236" s="287">
        <v>0</v>
      </c>
      <c r="M236" s="287">
        <v>0</v>
      </c>
      <c r="N236" s="287">
        <v>0</v>
      </c>
      <c r="O236" s="287">
        <v>88000000</v>
      </c>
    </row>
    <row r="237" spans="1:15">
      <c r="A237" s="283" t="s">
        <v>792</v>
      </c>
      <c r="B237" s="283"/>
      <c r="C237" s="283"/>
      <c r="D237" s="283" t="s">
        <v>793</v>
      </c>
      <c r="E237" s="285">
        <v>68982721561</v>
      </c>
      <c r="F237" s="285">
        <v>0</v>
      </c>
      <c r="G237" s="285">
        <v>0</v>
      </c>
      <c r="H237" s="285">
        <v>0</v>
      </c>
      <c r="I237" s="285">
        <v>0</v>
      </c>
      <c r="J237" s="285">
        <v>68982721561</v>
      </c>
      <c r="K237" s="285">
        <v>0</v>
      </c>
      <c r="L237" s="285">
        <v>0</v>
      </c>
      <c r="M237" s="285">
        <v>0</v>
      </c>
      <c r="N237" s="285">
        <v>0</v>
      </c>
      <c r="O237" s="285">
        <v>68982721561</v>
      </c>
    </row>
    <row r="238" spans="1:15">
      <c r="A238" s="283" t="s">
        <v>794</v>
      </c>
      <c r="B238" s="283"/>
      <c r="C238" s="283"/>
      <c r="D238" s="283" t="s">
        <v>480</v>
      </c>
      <c r="E238" s="285">
        <v>66106721561</v>
      </c>
      <c r="F238" s="285">
        <v>0</v>
      </c>
      <c r="G238" s="285">
        <v>0</v>
      </c>
      <c r="H238" s="285">
        <v>0</v>
      </c>
      <c r="I238" s="285">
        <v>0</v>
      </c>
      <c r="J238" s="285">
        <v>66106721561</v>
      </c>
      <c r="K238" s="285">
        <v>0</v>
      </c>
      <c r="L238" s="285">
        <v>0</v>
      </c>
      <c r="M238" s="285">
        <v>0</v>
      </c>
      <c r="N238" s="285">
        <v>0</v>
      </c>
      <c r="O238" s="285">
        <v>66106721561</v>
      </c>
    </row>
    <row r="239" spans="1:15">
      <c r="A239" s="283" t="s">
        <v>795</v>
      </c>
      <c r="B239" s="283"/>
      <c r="C239" s="283"/>
      <c r="D239" s="283" t="s">
        <v>482</v>
      </c>
      <c r="E239" s="285">
        <v>8904061956</v>
      </c>
      <c r="F239" s="285">
        <v>0</v>
      </c>
      <c r="G239" s="285">
        <v>0</v>
      </c>
      <c r="H239" s="285">
        <v>0</v>
      </c>
      <c r="I239" s="285">
        <v>0</v>
      </c>
      <c r="J239" s="285">
        <v>8904061956</v>
      </c>
      <c r="K239" s="285">
        <v>0</v>
      </c>
      <c r="L239" s="285">
        <v>0</v>
      </c>
      <c r="M239" s="285">
        <v>0</v>
      </c>
      <c r="N239" s="285">
        <v>0</v>
      </c>
      <c r="O239" s="285">
        <v>8904061956</v>
      </c>
    </row>
    <row r="240" spans="1:15">
      <c r="A240" s="283" t="s">
        <v>796</v>
      </c>
      <c r="B240" s="283"/>
      <c r="C240" s="283"/>
      <c r="D240" s="283" t="s">
        <v>484</v>
      </c>
      <c r="E240" s="285">
        <v>8719689753</v>
      </c>
      <c r="F240" s="285">
        <v>0</v>
      </c>
      <c r="G240" s="285">
        <v>0</v>
      </c>
      <c r="H240" s="285">
        <v>0</v>
      </c>
      <c r="I240" s="285">
        <v>0</v>
      </c>
      <c r="J240" s="285">
        <v>8719689753</v>
      </c>
      <c r="K240" s="285">
        <v>0</v>
      </c>
      <c r="L240" s="285">
        <v>0</v>
      </c>
      <c r="M240" s="285">
        <v>0</v>
      </c>
      <c r="N240" s="285">
        <v>0</v>
      </c>
      <c r="O240" s="285">
        <v>8719689753</v>
      </c>
    </row>
    <row r="241" spans="1:15">
      <c r="A241" s="283" t="s">
        <v>797</v>
      </c>
      <c r="B241" s="283"/>
      <c r="C241" s="283"/>
      <c r="D241" s="283" t="s">
        <v>798</v>
      </c>
      <c r="E241" s="285">
        <v>2247864284</v>
      </c>
      <c r="F241" s="285">
        <v>0</v>
      </c>
      <c r="G241" s="285">
        <v>0</v>
      </c>
      <c r="H241" s="285">
        <v>0</v>
      </c>
      <c r="I241" s="285">
        <v>0</v>
      </c>
      <c r="J241" s="285">
        <v>2247864284</v>
      </c>
      <c r="K241" s="285">
        <v>0</v>
      </c>
      <c r="L241" s="285">
        <v>0</v>
      </c>
      <c r="M241" s="285">
        <v>0</v>
      </c>
      <c r="N241" s="285">
        <v>0</v>
      </c>
      <c r="O241" s="285">
        <v>2247864284</v>
      </c>
    </row>
    <row r="242" spans="1:15">
      <c r="A242" s="283" t="s">
        <v>799</v>
      </c>
      <c r="B242" s="283"/>
      <c r="C242" s="283"/>
      <c r="D242" s="283" t="s">
        <v>800</v>
      </c>
      <c r="E242" s="285">
        <v>2247864284</v>
      </c>
      <c r="F242" s="285">
        <v>0</v>
      </c>
      <c r="G242" s="285">
        <v>0</v>
      </c>
      <c r="H242" s="285">
        <v>0</v>
      </c>
      <c r="I242" s="285">
        <v>0</v>
      </c>
      <c r="J242" s="285">
        <v>2247864284</v>
      </c>
      <c r="K242" s="285">
        <v>0</v>
      </c>
      <c r="L242" s="285">
        <v>0</v>
      </c>
      <c r="M242" s="285">
        <v>0</v>
      </c>
      <c r="N242" s="285">
        <v>0</v>
      </c>
      <c r="O242" s="285">
        <v>2247864284</v>
      </c>
    </row>
    <row r="243" spans="1:15">
      <c r="A243" s="283" t="s">
        <v>801</v>
      </c>
      <c r="B243" s="283"/>
      <c r="C243" s="283"/>
      <c r="D243" s="283" t="s">
        <v>802</v>
      </c>
      <c r="E243" s="285">
        <v>785872198</v>
      </c>
      <c r="F243" s="285">
        <v>0</v>
      </c>
      <c r="G243" s="285">
        <v>0</v>
      </c>
      <c r="H243" s="285">
        <v>0</v>
      </c>
      <c r="I243" s="285">
        <v>0</v>
      </c>
      <c r="J243" s="285">
        <v>785872198</v>
      </c>
      <c r="K243" s="285">
        <v>0</v>
      </c>
      <c r="L243" s="285">
        <v>0</v>
      </c>
      <c r="M243" s="285">
        <v>0</v>
      </c>
      <c r="N243" s="285">
        <v>0</v>
      </c>
      <c r="O243" s="285">
        <v>785872198</v>
      </c>
    </row>
    <row r="244" spans="1:15">
      <c r="A244" s="284" t="s">
        <v>803</v>
      </c>
      <c r="B244" s="284" t="s">
        <v>804</v>
      </c>
      <c r="C244" s="284" t="s">
        <v>154</v>
      </c>
      <c r="D244" s="284" t="s">
        <v>805</v>
      </c>
      <c r="E244" s="287">
        <v>536892698</v>
      </c>
      <c r="F244" s="287">
        <v>0</v>
      </c>
      <c r="G244" s="287">
        <v>0</v>
      </c>
      <c r="H244" s="287">
        <v>0</v>
      </c>
      <c r="I244" s="287">
        <v>0</v>
      </c>
      <c r="J244" s="287">
        <v>536892698</v>
      </c>
      <c r="K244" s="287">
        <v>0</v>
      </c>
      <c r="L244" s="287">
        <v>0</v>
      </c>
      <c r="M244" s="287">
        <v>0</v>
      </c>
      <c r="N244" s="287">
        <v>0</v>
      </c>
      <c r="O244" s="287">
        <v>536892698</v>
      </c>
    </row>
    <row r="245" spans="1:15">
      <c r="A245" s="284" t="s">
        <v>806</v>
      </c>
      <c r="B245" s="284" t="s">
        <v>807</v>
      </c>
      <c r="C245" s="284" t="s">
        <v>156</v>
      </c>
      <c r="D245" s="284" t="s">
        <v>808</v>
      </c>
      <c r="E245" s="287">
        <v>248979500</v>
      </c>
      <c r="F245" s="287">
        <v>0</v>
      </c>
      <c r="G245" s="287">
        <v>0</v>
      </c>
      <c r="H245" s="287">
        <v>0</v>
      </c>
      <c r="I245" s="287">
        <v>0</v>
      </c>
      <c r="J245" s="287">
        <v>248979500</v>
      </c>
      <c r="K245" s="287">
        <v>0</v>
      </c>
      <c r="L245" s="287">
        <v>0</v>
      </c>
      <c r="M245" s="287">
        <v>0</v>
      </c>
      <c r="N245" s="287">
        <v>0</v>
      </c>
      <c r="O245" s="287">
        <v>248979500</v>
      </c>
    </row>
    <row r="246" spans="1:15">
      <c r="A246" s="283" t="s">
        <v>809</v>
      </c>
      <c r="B246" s="283"/>
      <c r="C246" s="283"/>
      <c r="D246" s="283" t="s">
        <v>810</v>
      </c>
      <c r="E246" s="285">
        <v>1024000000</v>
      </c>
      <c r="F246" s="285">
        <v>0</v>
      </c>
      <c r="G246" s="285">
        <v>0</v>
      </c>
      <c r="H246" s="285">
        <v>0</v>
      </c>
      <c r="I246" s="285">
        <v>0</v>
      </c>
      <c r="J246" s="285">
        <v>1024000000</v>
      </c>
      <c r="K246" s="285">
        <v>0</v>
      </c>
      <c r="L246" s="285">
        <v>0</v>
      </c>
      <c r="M246" s="285">
        <v>0</v>
      </c>
      <c r="N246" s="285">
        <v>0</v>
      </c>
      <c r="O246" s="285">
        <v>1024000000</v>
      </c>
    </row>
    <row r="247" spans="1:15">
      <c r="A247" s="284" t="s">
        <v>811</v>
      </c>
      <c r="B247" s="284" t="s">
        <v>812</v>
      </c>
      <c r="C247" s="284" t="s">
        <v>493</v>
      </c>
      <c r="D247" s="284" t="s">
        <v>813</v>
      </c>
      <c r="E247" s="287">
        <v>1024000000</v>
      </c>
      <c r="F247" s="287">
        <v>0</v>
      </c>
      <c r="G247" s="287">
        <v>0</v>
      </c>
      <c r="H247" s="287">
        <v>0</v>
      </c>
      <c r="I247" s="287">
        <v>0</v>
      </c>
      <c r="J247" s="287">
        <v>1024000000</v>
      </c>
      <c r="K247" s="287">
        <v>0</v>
      </c>
      <c r="L247" s="287">
        <v>0</v>
      </c>
      <c r="M247" s="287">
        <v>0</v>
      </c>
      <c r="N247" s="287">
        <v>0</v>
      </c>
      <c r="O247" s="287">
        <v>1024000000</v>
      </c>
    </row>
    <row r="248" spans="1:15">
      <c r="A248" s="283" t="s">
        <v>814</v>
      </c>
      <c r="B248" s="283"/>
      <c r="C248" s="283"/>
      <c r="D248" s="283" t="s">
        <v>815</v>
      </c>
      <c r="E248" s="285">
        <v>437992086</v>
      </c>
      <c r="F248" s="285">
        <v>0</v>
      </c>
      <c r="G248" s="285">
        <v>0</v>
      </c>
      <c r="H248" s="285">
        <v>0</v>
      </c>
      <c r="I248" s="285">
        <v>0</v>
      </c>
      <c r="J248" s="285">
        <v>437992086</v>
      </c>
      <c r="K248" s="285">
        <v>0</v>
      </c>
      <c r="L248" s="285">
        <v>0</v>
      </c>
      <c r="M248" s="285">
        <v>0</v>
      </c>
      <c r="N248" s="285">
        <v>0</v>
      </c>
      <c r="O248" s="285">
        <v>437992086</v>
      </c>
    </row>
    <row r="249" spans="1:15">
      <c r="A249" s="284" t="s">
        <v>816</v>
      </c>
      <c r="B249" s="284" t="s">
        <v>817</v>
      </c>
      <c r="C249" s="284" t="s">
        <v>156</v>
      </c>
      <c r="D249" s="284" t="s">
        <v>818</v>
      </c>
      <c r="E249" s="287">
        <v>61600000</v>
      </c>
      <c r="F249" s="287">
        <v>0</v>
      </c>
      <c r="G249" s="287">
        <v>0</v>
      </c>
      <c r="H249" s="287">
        <v>0</v>
      </c>
      <c r="I249" s="287">
        <v>0</v>
      </c>
      <c r="J249" s="287">
        <v>61600000</v>
      </c>
      <c r="K249" s="287">
        <v>0</v>
      </c>
      <c r="L249" s="287">
        <v>0</v>
      </c>
      <c r="M249" s="287">
        <v>0</v>
      </c>
      <c r="N249" s="287">
        <v>0</v>
      </c>
      <c r="O249" s="287">
        <v>61600000</v>
      </c>
    </row>
    <row r="250" spans="1:15">
      <c r="A250" s="284" t="s">
        <v>819</v>
      </c>
      <c r="B250" s="284" t="s">
        <v>820</v>
      </c>
      <c r="C250" s="284" t="s">
        <v>156</v>
      </c>
      <c r="D250" s="284" t="s">
        <v>821</v>
      </c>
      <c r="E250" s="287">
        <v>55000000</v>
      </c>
      <c r="F250" s="287">
        <v>0</v>
      </c>
      <c r="G250" s="287">
        <v>0</v>
      </c>
      <c r="H250" s="287">
        <v>0</v>
      </c>
      <c r="I250" s="287">
        <v>0</v>
      </c>
      <c r="J250" s="287">
        <v>55000000</v>
      </c>
      <c r="K250" s="287">
        <v>0</v>
      </c>
      <c r="L250" s="287">
        <v>0</v>
      </c>
      <c r="M250" s="287">
        <v>0</v>
      </c>
      <c r="N250" s="287">
        <v>0</v>
      </c>
      <c r="O250" s="287">
        <v>55000000</v>
      </c>
    </row>
    <row r="251" spans="1:15">
      <c r="A251" s="284" t="s">
        <v>822</v>
      </c>
      <c r="B251" s="284" t="s">
        <v>823</v>
      </c>
      <c r="C251" s="284" t="s">
        <v>234</v>
      </c>
      <c r="D251" s="284" t="s">
        <v>821</v>
      </c>
      <c r="E251" s="287">
        <v>321392086</v>
      </c>
      <c r="F251" s="287">
        <v>0</v>
      </c>
      <c r="G251" s="287">
        <v>0</v>
      </c>
      <c r="H251" s="287">
        <v>0</v>
      </c>
      <c r="I251" s="287">
        <v>0</v>
      </c>
      <c r="J251" s="287">
        <v>321392086</v>
      </c>
      <c r="K251" s="287">
        <v>0</v>
      </c>
      <c r="L251" s="287">
        <v>0</v>
      </c>
      <c r="M251" s="287">
        <v>0</v>
      </c>
      <c r="N251" s="287">
        <v>0</v>
      </c>
      <c r="O251" s="287">
        <v>321392086</v>
      </c>
    </row>
    <row r="252" spans="1:15">
      <c r="A252" s="283" t="s">
        <v>824</v>
      </c>
      <c r="B252" s="283"/>
      <c r="C252" s="283"/>
      <c r="D252" s="283" t="s">
        <v>486</v>
      </c>
      <c r="E252" s="285">
        <v>6471825469</v>
      </c>
      <c r="F252" s="285">
        <v>0</v>
      </c>
      <c r="G252" s="285">
        <v>0</v>
      </c>
      <c r="H252" s="285">
        <v>0</v>
      </c>
      <c r="I252" s="285">
        <v>0</v>
      </c>
      <c r="J252" s="285">
        <v>6471825469</v>
      </c>
      <c r="K252" s="285">
        <v>0</v>
      </c>
      <c r="L252" s="285">
        <v>0</v>
      </c>
      <c r="M252" s="285">
        <v>0</v>
      </c>
      <c r="N252" s="285">
        <v>0</v>
      </c>
      <c r="O252" s="285">
        <v>6471825469</v>
      </c>
    </row>
    <row r="253" spans="1:15">
      <c r="A253" s="283" t="s">
        <v>825</v>
      </c>
      <c r="B253" s="283"/>
      <c r="C253" s="283"/>
      <c r="D253" s="283" t="s">
        <v>826</v>
      </c>
      <c r="E253" s="285">
        <v>1858334100</v>
      </c>
      <c r="F253" s="285">
        <v>0</v>
      </c>
      <c r="G253" s="285">
        <v>0</v>
      </c>
      <c r="H253" s="285">
        <v>0</v>
      </c>
      <c r="I253" s="285">
        <v>0</v>
      </c>
      <c r="J253" s="285">
        <v>1858334100</v>
      </c>
      <c r="K253" s="285">
        <v>0</v>
      </c>
      <c r="L253" s="285">
        <v>0</v>
      </c>
      <c r="M253" s="285">
        <v>0</v>
      </c>
      <c r="N253" s="285">
        <v>0</v>
      </c>
      <c r="O253" s="285">
        <v>1858334100</v>
      </c>
    </row>
    <row r="254" spans="1:15">
      <c r="A254" s="283" t="s">
        <v>827</v>
      </c>
      <c r="B254" s="283"/>
      <c r="C254" s="283"/>
      <c r="D254" s="283" t="s">
        <v>828</v>
      </c>
      <c r="E254" s="285">
        <v>1858334100</v>
      </c>
      <c r="F254" s="285">
        <v>0</v>
      </c>
      <c r="G254" s="285">
        <v>0</v>
      </c>
      <c r="H254" s="285">
        <v>0</v>
      </c>
      <c r="I254" s="285">
        <v>0</v>
      </c>
      <c r="J254" s="285">
        <v>1858334100</v>
      </c>
      <c r="K254" s="285">
        <v>0</v>
      </c>
      <c r="L254" s="285">
        <v>0</v>
      </c>
      <c r="M254" s="285">
        <v>0</v>
      </c>
      <c r="N254" s="285">
        <v>0</v>
      </c>
      <c r="O254" s="285">
        <v>1858334100</v>
      </c>
    </row>
    <row r="255" spans="1:15">
      <c r="A255" s="284" t="s">
        <v>829</v>
      </c>
      <c r="B255" s="284" t="s">
        <v>830</v>
      </c>
      <c r="C255" s="284" t="s">
        <v>831</v>
      </c>
      <c r="D255" s="284" t="s">
        <v>832</v>
      </c>
      <c r="E255" s="287">
        <v>1858334100</v>
      </c>
      <c r="F255" s="287">
        <v>0</v>
      </c>
      <c r="G255" s="287">
        <v>0</v>
      </c>
      <c r="H255" s="287">
        <v>0</v>
      </c>
      <c r="I255" s="287">
        <v>0</v>
      </c>
      <c r="J255" s="287">
        <v>1858334100</v>
      </c>
      <c r="K255" s="287">
        <v>0</v>
      </c>
      <c r="L255" s="287">
        <v>0</v>
      </c>
      <c r="M255" s="287">
        <v>0</v>
      </c>
      <c r="N255" s="287">
        <v>0</v>
      </c>
      <c r="O255" s="287">
        <v>1858334100</v>
      </c>
    </row>
    <row r="256" spans="1:15">
      <c r="A256" s="283" t="s">
        <v>833</v>
      </c>
      <c r="B256" s="283"/>
      <c r="C256" s="283"/>
      <c r="D256" s="283" t="s">
        <v>834</v>
      </c>
      <c r="E256" s="285">
        <v>4613491369</v>
      </c>
      <c r="F256" s="285">
        <v>0</v>
      </c>
      <c r="G256" s="285">
        <v>0</v>
      </c>
      <c r="H256" s="285">
        <v>0</v>
      </c>
      <c r="I256" s="285">
        <v>0</v>
      </c>
      <c r="J256" s="285">
        <v>4613491369</v>
      </c>
      <c r="K256" s="285">
        <v>0</v>
      </c>
      <c r="L256" s="285">
        <v>0</v>
      </c>
      <c r="M256" s="285">
        <v>0</v>
      </c>
      <c r="N256" s="285">
        <v>0</v>
      </c>
      <c r="O256" s="285">
        <v>4613491369</v>
      </c>
    </row>
    <row r="257" spans="1:15">
      <c r="A257" s="283" t="s">
        <v>835</v>
      </c>
      <c r="B257" s="283"/>
      <c r="C257" s="283"/>
      <c r="D257" s="283" t="s">
        <v>836</v>
      </c>
      <c r="E257" s="285">
        <v>4613491369</v>
      </c>
      <c r="F257" s="285">
        <v>0</v>
      </c>
      <c r="G257" s="285">
        <v>0</v>
      </c>
      <c r="H257" s="285">
        <v>0</v>
      </c>
      <c r="I257" s="285">
        <v>0</v>
      </c>
      <c r="J257" s="285">
        <v>4613491369</v>
      </c>
      <c r="K257" s="285">
        <v>0</v>
      </c>
      <c r="L257" s="285">
        <v>0</v>
      </c>
      <c r="M257" s="285">
        <v>0</v>
      </c>
      <c r="N257" s="285">
        <v>0</v>
      </c>
      <c r="O257" s="285">
        <v>4613491369</v>
      </c>
    </row>
    <row r="258" spans="1:15">
      <c r="A258" s="284" t="s">
        <v>837</v>
      </c>
      <c r="B258" s="284" t="s">
        <v>838</v>
      </c>
      <c r="C258" s="284" t="s">
        <v>839</v>
      </c>
      <c r="D258" s="284" t="s">
        <v>840</v>
      </c>
      <c r="E258" s="287">
        <v>4613491369</v>
      </c>
      <c r="F258" s="287">
        <v>0</v>
      </c>
      <c r="G258" s="287">
        <v>0</v>
      </c>
      <c r="H258" s="287">
        <v>0</v>
      </c>
      <c r="I258" s="287">
        <v>0</v>
      </c>
      <c r="J258" s="287">
        <v>4613491369</v>
      </c>
      <c r="K258" s="287">
        <v>0</v>
      </c>
      <c r="L258" s="287">
        <v>0</v>
      </c>
      <c r="M258" s="287">
        <v>0</v>
      </c>
      <c r="N258" s="287">
        <v>0</v>
      </c>
      <c r="O258" s="287">
        <v>4613491369</v>
      </c>
    </row>
    <row r="259" spans="1:15">
      <c r="A259" s="283" t="s">
        <v>841</v>
      </c>
      <c r="B259" s="283"/>
      <c r="C259" s="283"/>
      <c r="D259" s="283" t="s">
        <v>842</v>
      </c>
      <c r="E259" s="285">
        <v>184372203</v>
      </c>
      <c r="F259" s="285">
        <v>0</v>
      </c>
      <c r="G259" s="285">
        <v>0</v>
      </c>
      <c r="H259" s="285">
        <v>0</v>
      </c>
      <c r="I259" s="285">
        <v>0</v>
      </c>
      <c r="J259" s="285">
        <v>184372203</v>
      </c>
      <c r="K259" s="285">
        <v>0</v>
      </c>
      <c r="L259" s="285">
        <v>0</v>
      </c>
      <c r="M259" s="285">
        <v>0</v>
      </c>
      <c r="N259" s="285">
        <v>0</v>
      </c>
      <c r="O259" s="285">
        <v>184372203</v>
      </c>
    </row>
    <row r="260" spans="1:15">
      <c r="A260" s="283" t="s">
        <v>843</v>
      </c>
      <c r="B260" s="283"/>
      <c r="C260" s="283"/>
      <c r="D260" s="283" t="s">
        <v>844</v>
      </c>
      <c r="E260" s="285">
        <v>184372203</v>
      </c>
      <c r="F260" s="285">
        <v>0</v>
      </c>
      <c r="G260" s="285">
        <v>0</v>
      </c>
      <c r="H260" s="285">
        <v>0</v>
      </c>
      <c r="I260" s="285">
        <v>0</v>
      </c>
      <c r="J260" s="285">
        <v>184372203</v>
      </c>
      <c r="K260" s="285">
        <v>0</v>
      </c>
      <c r="L260" s="285">
        <v>0</v>
      </c>
      <c r="M260" s="285">
        <v>0</v>
      </c>
      <c r="N260" s="285">
        <v>0</v>
      </c>
      <c r="O260" s="285">
        <v>184372203</v>
      </c>
    </row>
    <row r="261" spans="1:15">
      <c r="A261" s="284" t="s">
        <v>176</v>
      </c>
      <c r="B261" s="284" t="s">
        <v>845</v>
      </c>
      <c r="C261" s="284" t="s">
        <v>154</v>
      </c>
      <c r="D261" s="284" t="s">
        <v>177</v>
      </c>
      <c r="E261" s="287">
        <v>184372203</v>
      </c>
      <c r="F261" s="287">
        <v>0</v>
      </c>
      <c r="G261" s="287">
        <v>0</v>
      </c>
      <c r="H261" s="287">
        <v>0</v>
      </c>
      <c r="I261" s="287">
        <v>0</v>
      </c>
      <c r="J261" s="287">
        <v>184372203</v>
      </c>
      <c r="K261" s="287">
        <v>0</v>
      </c>
      <c r="L261" s="287">
        <v>0</v>
      </c>
      <c r="M261" s="287">
        <v>0</v>
      </c>
      <c r="N261" s="287">
        <v>0</v>
      </c>
      <c r="O261" s="287">
        <v>184372203</v>
      </c>
    </row>
    <row r="262" spans="1:15">
      <c r="A262" s="283" t="s">
        <v>846</v>
      </c>
      <c r="B262" s="283"/>
      <c r="C262" s="283"/>
      <c r="D262" s="283" t="s">
        <v>505</v>
      </c>
      <c r="E262" s="285">
        <v>57202659605</v>
      </c>
      <c r="F262" s="285">
        <v>0</v>
      </c>
      <c r="G262" s="285">
        <v>0</v>
      </c>
      <c r="H262" s="285">
        <v>0</v>
      </c>
      <c r="I262" s="285">
        <v>0</v>
      </c>
      <c r="J262" s="285">
        <v>57202659605</v>
      </c>
      <c r="K262" s="285">
        <v>0</v>
      </c>
      <c r="L262" s="285">
        <v>0</v>
      </c>
      <c r="M262" s="285">
        <v>0</v>
      </c>
      <c r="N262" s="285">
        <v>0</v>
      </c>
      <c r="O262" s="285">
        <v>57202659605</v>
      </c>
    </row>
    <row r="263" spans="1:15">
      <c r="A263" s="283" t="s">
        <v>847</v>
      </c>
      <c r="B263" s="283"/>
      <c r="C263" s="283"/>
      <c r="D263" s="283" t="s">
        <v>507</v>
      </c>
      <c r="E263" s="285">
        <v>1543709779</v>
      </c>
      <c r="F263" s="285">
        <v>0</v>
      </c>
      <c r="G263" s="285">
        <v>0</v>
      </c>
      <c r="H263" s="285">
        <v>0</v>
      </c>
      <c r="I263" s="285">
        <v>0</v>
      </c>
      <c r="J263" s="285">
        <v>1543709779</v>
      </c>
      <c r="K263" s="285">
        <v>0</v>
      </c>
      <c r="L263" s="285">
        <v>0</v>
      </c>
      <c r="M263" s="285">
        <v>0</v>
      </c>
      <c r="N263" s="285">
        <v>0</v>
      </c>
      <c r="O263" s="285">
        <v>1543709779</v>
      </c>
    </row>
    <row r="264" spans="1:15">
      <c r="A264" s="283" t="s">
        <v>848</v>
      </c>
      <c r="B264" s="283"/>
      <c r="C264" s="283"/>
      <c r="D264" s="283" t="s">
        <v>849</v>
      </c>
      <c r="E264" s="285">
        <v>93743873</v>
      </c>
      <c r="F264" s="285">
        <v>0</v>
      </c>
      <c r="G264" s="285">
        <v>0</v>
      </c>
      <c r="H264" s="285">
        <v>0</v>
      </c>
      <c r="I264" s="285">
        <v>0</v>
      </c>
      <c r="J264" s="285">
        <v>93743873</v>
      </c>
      <c r="K264" s="285">
        <v>0</v>
      </c>
      <c r="L264" s="285">
        <v>0</v>
      </c>
      <c r="M264" s="285">
        <v>0</v>
      </c>
      <c r="N264" s="285">
        <v>0</v>
      </c>
      <c r="O264" s="285">
        <v>93743873</v>
      </c>
    </row>
    <row r="265" spans="1:15">
      <c r="A265" s="284" t="s">
        <v>850</v>
      </c>
      <c r="B265" s="284" t="s">
        <v>851</v>
      </c>
      <c r="C265" s="284" t="s">
        <v>156</v>
      </c>
      <c r="D265" s="284" t="s">
        <v>852</v>
      </c>
      <c r="E265" s="287">
        <v>23787687</v>
      </c>
      <c r="F265" s="287">
        <v>0</v>
      </c>
      <c r="G265" s="287">
        <v>0</v>
      </c>
      <c r="H265" s="287">
        <v>0</v>
      </c>
      <c r="I265" s="287">
        <v>0</v>
      </c>
      <c r="J265" s="287">
        <v>23787687</v>
      </c>
      <c r="K265" s="287">
        <v>0</v>
      </c>
      <c r="L265" s="287">
        <v>0</v>
      </c>
      <c r="M265" s="287">
        <v>0</v>
      </c>
      <c r="N265" s="287">
        <v>0</v>
      </c>
      <c r="O265" s="287">
        <v>23787687</v>
      </c>
    </row>
    <row r="266" spans="1:15">
      <c r="A266" s="284" t="s">
        <v>853</v>
      </c>
      <c r="B266" s="284" t="s">
        <v>854</v>
      </c>
      <c r="C266" s="284" t="s">
        <v>154</v>
      </c>
      <c r="D266" s="284" t="s">
        <v>855</v>
      </c>
      <c r="E266" s="287">
        <v>50000000</v>
      </c>
      <c r="F266" s="287">
        <v>0</v>
      </c>
      <c r="G266" s="287">
        <v>0</v>
      </c>
      <c r="H266" s="287">
        <v>0</v>
      </c>
      <c r="I266" s="287">
        <v>0</v>
      </c>
      <c r="J266" s="287">
        <v>50000000</v>
      </c>
      <c r="K266" s="287">
        <v>0</v>
      </c>
      <c r="L266" s="287">
        <v>0</v>
      </c>
      <c r="M266" s="287">
        <v>0</v>
      </c>
      <c r="N266" s="287">
        <v>0</v>
      </c>
      <c r="O266" s="287">
        <v>50000000</v>
      </c>
    </row>
    <row r="267" spans="1:15">
      <c r="A267" s="284" t="s">
        <v>856</v>
      </c>
      <c r="B267" s="284" t="s">
        <v>857</v>
      </c>
      <c r="C267" s="284" t="s">
        <v>156</v>
      </c>
      <c r="D267" s="284" t="s">
        <v>855</v>
      </c>
      <c r="E267" s="287">
        <v>19956186</v>
      </c>
      <c r="F267" s="287">
        <v>0</v>
      </c>
      <c r="G267" s="287">
        <v>0</v>
      </c>
      <c r="H267" s="287">
        <v>0</v>
      </c>
      <c r="I267" s="287">
        <v>0</v>
      </c>
      <c r="J267" s="287">
        <v>19956186</v>
      </c>
      <c r="K267" s="287">
        <v>0</v>
      </c>
      <c r="L267" s="287">
        <v>0</v>
      </c>
      <c r="M267" s="287">
        <v>0</v>
      </c>
      <c r="N267" s="287">
        <v>0</v>
      </c>
      <c r="O267" s="287">
        <v>19956186</v>
      </c>
    </row>
    <row r="268" spans="1:15">
      <c r="A268" s="283" t="s">
        <v>858</v>
      </c>
      <c r="B268" s="283"/>
      <c r="C268" s="283"/>
      <c r="D268" s="283" t="s">
        <v>509</v>
      </c>
      <c r="E268" s="285">
        <v>119900000</v>
      </c>
      <c r="F268" s="285">
        <v>0</v>
      </c>
      <c r="G268" s="285">
        <v>0</v>
      </c>
      <c r="H268" s="285">
        <v>0</v>
      </c>
      <c r="I268" s="285">
        <v>0</v>
      </c>
      <c r="J268" s="285">
        <v>119900000</v>
      </c>
      <c r="K268" s="285">
        <v>0</v>
      </c>
      <c r="L268" s="285">
        <v>0</v>
      </c>
      <c r="M268" s="285">
        <v>0</v>
      </c>
      <c r="N268" s="285">
        <v>0</v>
      </c>
      <c r="O268" s="285">
        <v>119900000</v>
      </c>
    </row>
    <row r="269" spans="1:15">
      <c r="A269" s="284" t="s">
        <v>859</v>
      </c>
      <c r="B269" s="284" t="s">
        <v>860</v>
      </c>
      <c r="C269" s="284" t="s">
        <v>861</v>
      </c>
      <c r="D269" s="284" t="s">
        <v>862</v>
      </c>
      <c r="E269" s="287">
        <v>119900000</v>
      </c>
      <c r="F269" s="287">
        <v>0</v>
      </c>
      <c r="G269" s="287">
        <v>0</v>
      </c>
      <c r="H269" s="287">
        <v>0</v>
      </c>
      <c r="I269" s="287">
        <v>0</v>
      </c>
      <c r="J269" s="287">
        <v>119900000</v>
      </c>
      <c r="K269" s="287">
        <v>0</v>
      </c>
      <c r="L269" s="287">
        <v>0</v>
      </c>
      <c r="M269" s="287">
        <v>0</v>
      </c>
      <c r="N269" s="287">
        <v>0</v>
      </c>
      <c r="O269" s="287">
        <v>119900000</v>
      </c>
    </row>
    <row r="270" spans="1:15">
      <c r="A270" s="283" t="s">
        <v>863</v>
      </c>
      <c r="B270" s="283"/>
      <c r="C270" s="283"/>
      <c r="D270" s="283" t="s">
        <v>525</v>
      </c>
      <c r="E270" s="285">
        <v>1292214906</v>
      </c>
      <c r="F270" s="285">
        <v>0</v>
      </c>
      <c r="G270" s="285">
        <v>0</v>
      </c>
      <c r="H270" s="285">
        <v>0</v>
      </c>
      <c r="I270" s="285">
        <v>0</v>
      </c>
      <c r="J270" s="285">
        <v>1292214906</v>
      </c>
      <c r="K270" s="285">
        <v>0</v>
      </c>
      <c r="L270" s="285">
        <v>0</v>
      </c>
      <c r="M270" s="285">
        <v>0</v>
      </c>
      <c r="N270" s="285">
        <v>0</v>
      </c>
      <c r="O270" s="285">
        <v>1292214906</v>
      </c>
    </row>
    <row r="271" spans="1:15">
      <c r="A271" s="284" t="s">
        <v>864</v>
      </c>
      <c r="B271" s="284" t="s">
        <v>865</v>
      </c>
      <c r="C271" s="284" t="s">
        <v>866</v>
      </c>
      <c r="D271" s="284" t="s">
        <v>867</v>
      </c>
      <c r="E271" s="287">
        <v>200000000</v>
      </c>
      <c r="F271" s="287">
        <v>0</v>
      </c>
      <c r="G271" s="287">
        <v>0</v>
      </c>
      <c r="H271" s="287">
        <v>0</v>
      </c>
      <c r="I271" s="287">
        <v>0</v>
      </c>
      <c r="J271" s="287">
        <v>200000000</v>
      </c>
      <c r="K271" s="287">
        <v>0</v>
      </c>
      <c r="L271" s="287">
        <v>0</v>
      </c>
      <c r="M271" s="287">
        <v>0</v>
      </c>
      <c r="N271" s="287">
        <v>0</v>
      </c>
      <c r="O271" s="287">
        <v>200000000</v>
      </c>
    </row>
    <row r="272" spans="1:15">
      <c r="A272" s="284" t="s">
        <v>868</v>
      </c>
      <c r="B272" s="284" t="s">
        <v>869</v>
      </c>
      <c r="C272" s="284" t="s">
        <v>154</v>
      </c>
      <c r="D272" s="284" t="s">
        <v>867</v>
      </c>
      <c r="E272" s="287">
        <v>25000000</v>
      </c>
      <c r="F272" s="287">
        <v>0</v>
      </c>
      <c r="G272" s="287">
        <v>0</v>
      </c>
      <c r="H272" s="287">
        <v>0</v>
      </c>
      <c r="I272" s="287">
        <v>0</v>
      </c>
      <c r="J272" s="287">
        <v>25000000</v>
      </c>
      <c r="K272" s="287">
        <v>0</v>
      </c>
      <c r="L272" s="287">
        <v>0</v>
      </c>
      <c r="M272" s="287">
        <v>0</v>
      </c>
      <c r="N272" s="287">
        <v>0</v>
      </c>
      <c r="O272" s="287">
        <v>25000000</v>
      </c>
    </row>
    <row r="273" spans="1:15">
      <c r="A273" s="284" t="s">
        <v>870</v>
      </c>
      <c r="B273" s="284" t="s">
        <v>871</v>
      </c>
      <c r="C273" s="284" t="s">
        <v>872</v>
      </c>
      <c r="D273" s="284" t="s">
        <v>873</v>
      </c>
      <c r="E273" s="287">
        <v>72372960</v>
      </c>
      <c r="F273" s="287">
        <v>0</v>
      </c>
      <c r="G273" s="287">
        <v>0</v>
      </c>
      <c r="H273" s="287">
        <v>0</v>
      </c>
      <c r="I273" s="287">
        <v>0</v>
      </c>
      <c r="J273" s="287">
        <v>72372960</v>
      </c>
      <c r="K273" s="287">
        <v>0</v>
      </c>
      <c r="L273" s="287">
        <v>0</v>
      </c>
      <c r="M273" s="287">
        <v>0</v>
      </c>
      <c r="N273" s="287">
        <v>0</v>
      </c>
      <c r="O273" s="287">
        <v>72372960</v>
      </c>
    </row>
    <row r="274" spans="1:15">
      <c r="A274" s="284" t="s">
        <v>874</v>
      </c>
      <c r="B274" s="284" t="s">
        <v>875</v>
      </c>
      <c r="C274" s="284" t="s">
        <v>876</v>
      </c>
      <c r="D274" s="284" t="s">
        <v>877</v>
      </c>
      <c r="E274" s="287">
        <v>96627861</v>
      </c>
      <c r="F274" s="287">
        <v>0</v>
      </c>
      <c r="G274" s="287">
        <v>0</v>
      </c>
      <c r="H274" s="287">
        <v>0</v>
      </c>
      <c r="I274" s="287">
        <v>0</v>
      </c>
      <c r="J274" s="287">
        <v>96627861</v>
      </c>
      <c r="K274" s="287">
        <v>0</v>
      </c>
      <c r="L274" s="287">
        <v>0</v>
      </c>
      <c r="M274" s="287">
        <v>0</v>
      </c>
      <c r="N274" s="287">
        <v>0</v>
      </c>
      <c r="O274" s="287">
        <v>96627861</v>
      </c>
    </row>
    <row r="275" spans="1:15">
      <c r="A275" s="284" t="s">
        <v>878</v>
      </c>
      <c r="B275" s="284" t="s">
        <v>879</v>
      </c>
      <c r="C275" s="284" t="s">
        <v>156</v>
      </c>
      <c r="D275" s="284" t="s">
        <v>880</v>
      </c>
      <c r="E275" s="287">
        <v>5500000</v>
      </c>
      <c r="F275" s="287">
        <v>0</v>
      </c>
      <c r="G275" s="287">
        <v>0</v>
      </c>
      <c r="H275" s="287">
        <v>0</v>
      </c>
      <c r="I275" s="287">
        <v>0</v>
      </c>
      <c r="J275" s="287">
        <v>5500000</v>
      </c>
      <c r="K275" s="287">
        <v>0</v>
      </c>
      <c r="L275" s="287">
        <v>0</v>
      </c>
      <c r="M275" s="287">
        <v>0</v>
      </c>
      <c r="N275" s="287">
        <v>0</v>
      </c>
      <c r="O275" s="287">
        <v>5500000</v>
      </c>
    </row>
    <row r="276" spans="1:15">
      <c r="A276" s="284" t="s">
        <v>881</v>
      </c>
      <c r="B276" s="284" t="s">
        <v>882</v>
      </c>
      <c r="C276" s="284" t="s">
        <v>883</v>
      </c>
      <c r="D276" s="284" t="s">
        <v>884</v>
      </c>
      <c r="E276" s="287">
        <v>43600000</v>
      </c>
      <c r="F276" s="287">
        <v>0</v>
      </c>
      <c r="G276" s="287">
        <v>0</v>
      </c>
      <c r="H276" s="287">
        <v>0</v>
      </c>
      <c r="I276" s="287">
        <v>0</v>
      </c>
      <c r="J276" s="287">
        <v>43600000</v>
      </c>
      <c r="K276" s="287">
        <v>0</v>
      </c>
      <c r="L276" s="287">
        <v>0</v>
      </c>
      <c r="M276" s="287">
        <v>0</v>
      </c>
      <c r="N276" s="287">
        <v>0</v>
      </c>
      <c r="O276" s="287">
        <v>43600000</v>
      </c>
    </row>
    <row r="277" spans="1:15">
      <c r="A277" s="284" t="s">
        <v>885</v>
      </c>
      <c r="B277" s="284" t="s">
        <v>886</v>
      </c>
      <c r="C277" s="284" t="s">
        <v>887</v>
      </c>
      <c r="D277" s="284" t="s">
        <v>888</v>
      </c>
      <c r="E277" s="287">
        <v>54500000</v>
      </c>
      <c r="F277" s="287">
        <v>0</v>
      </c>
      <c r="G277" s="287">
        <v>0</v>
      </c>
      <c r="H277" s="287">
        <v>0</v>
      </c>
      <c r="I277" s="287">
        <v>0</v>
      </c>
      <c r="J277" s="287">
        <v>54500000</v>
      </c>
      <c r="K277" s="287">
        <v>0</v>
      </c>
      <c r="L277" s="287">
        <v>0</v>
      </c>
      <c r="M277" s="287">
        <v>0</v>
      </c>
      <c r="N277" s="287">
        <v>0</v>
      </c>
      <c r="O277" s="287">
        <v>54500000</v>
      </c>
    </row>
    <row r="278" spans="1:15">
      <c r="A278" s="284" t="s">
        <v>889</v>
      </c>
      <c r="B278" s="284" t="s">
        <v>890</v>
      </c>
      <c r="C278" s="284" t="s">
        <v>883</v>
      </c>
      <c r="D278" s="284" t="s">
        <v>891</v>
      </c>
      <c r="E278" s="287">
        <v>22650200</v>
      </c>
      <c r="F278" s="287">
        <v>0</v>
      </c>
      <c r="G278" s="287">
        <v>0</v>
      </c>
      <c r="H278" s="287">
        <v>0</v>
      </c>
      <c r="I278" s="287">
        <v>0</v>
      </c>
      <c r="J278" s="287">
        <v>22650200</v>
      </c>
      <c r="K278" s="287">
        <v>0</v>
      </c>
      <c r="L278" s="287">
        <v>0</v>
      </c>
      <c r="M278" s="287">
        <v>0</v>
      </c>
      <c r="N278" s="287">
        <v>0</v>
      </c>
      <c r="O278" s="287">
        <v>22650200</v>
      </c>
    </row>
    <row r="279" spans="1:15">
      <c r="A279" s="284" t="s">
        <v>892</v>
      </c>
      <c r="B279" s="284" t="s">
        <v>893</v>
      </c>
      <c r="C279" s="284" t="s">
        <v>894</v>
      </c>
      <c r="D279" s="284" t="s">
        <v>895</v>
      </c>
      <c r="E279" s="287">
        <v>450000000</v>
      </c>
      <c r="F279" s="287">
        <v>0</v>
      </c>
      <c r="G279" s="287">
        <v>0</v>
      </c>
      <c r="H279" s="287">
        <v>0</v>
      </c>
      <c r="I279" s="287">
        <v>0</v>
      </c>
      <c r="J279" s="287">
        <v>450000000</v>
      </c>
      <c r="K279" s="287">
        <v>0</v>
      </c>
      <c r="L279" s="287">
        <v>0</v>
      </c>
      <c r="M279" s="287">
        <v>0</v>
      </c>
      <c r="N279" s="287">
        <v>0</v>
      </c>
      <c r="O279" s="287">
        <v>450000000</v>
      </c>
    </row>
    <row r="280" spans="1:15">
      <c r="A280" s="284" t="s">
        <v>896</v>
      </c>
      <c r="B280" s="284" t="s">
        <v>897</v>
      </c>
      <c r="C280" s="284" t="s">
        <v>898</v>
      </c>
      <c r="D280" s="284" t="s">
        <v>899</v>
      </c>
      <c r="E280" s="287">
        <v>48763885</v>
      </c>
      <c r="F280" s="287">
        <v>0</v>
      </c>
      <c r="G280" s="287">
        <v>0</v>
      </c>
      <c r="H280" s="287">
        <v>0</v>
      </c>
      <c r="I280" s="287">
        <v>0</v>
      </c>
      <c r="J280" s="287">
        <v>48763885</v>
      </c>
      <c r="K280" s="287">
        <v>0</v>
      </c>
      <c r="L280" s="287">
        <v>0</v>
      </c>
      <c r="M280" s="287">
        <v>0</v>
      </c>
      <c r="N280" s="287">
        <v>0</v>
      </c>
      <c r="O280" s="287">
        <v>48763885</v>
      </c>
    </row>
    <row r="281" spans="1:15">
      <c r="A281" s="284" t="s">
        <v>900</v>
      </c>
      <c r="B281" s="284" t="s">
        <v>901</v>
      </c>
      <c r="C281" s="284" t="s">
        <v>156</v>
      </c>
      <c r="D281" s="284" t="s">
        <v>902</v>
      </c>
      <c r="E281" s="287">
        <v>30800000</v>
      </c>
      <c r="F281" s="287">
        <v>0</v>
      </c>
      <c r="G281" s="287">
        <v>0</v>
      </c>
      <c r="H281" s="287">
        <v>0</v>
      </c>
      <c r="I281" s="287">
        <v>0</v>
      </c>
      <c r="J281" s="287">
        <v>30800000</v>
      </c>
      <c r="K281" s="287">
        <v>0</v>
      </c>
      <c r="L281" s="287">
        <v>0</v>
      </c>
      <c r="M281" s="287">
        <v>0</v>
      </c>
      <c r="N281" s="287">
        <v>0</v>
      </c>
      <c r="O281" s="287">
        <v>30800000</v>
      </c>
    </row>
    <row r="282" spans="1:15">
      <c r="A282" s="284" t="s">
        <v>903</v>
      </c>
      <c r="B282" s="284" t="s">
        <v>904</v>
      </c>
      <c r="C282" s="284" t="s">
        <v>154</v>
      </c>
      <c r="D282" s="284" t="s">
        <v>905</v>
      </c>
      <c r="E282" s="287">
        <v>90000000</v>
      </c>
      <c r="F282" s="287">
        <v>0</v>
      </c>
      <c r="G282" s="287">
        <v>0</v>
      </c>
      <c r="H282" s="287">
        <v>0</v>
      </c>
      <c r="I282" s="287">
        <v>0</v>
      </c>
      <c r="J282" s="287">
        <v>90000000</v>
      </c>
      <c r="K282" s="287">
        <v>0</v>
      </c>
      <c r="L282" s="287">
        <v>0</v>
      </c>
      <c r="M282" s="287">
        <v>0</v>
      </c>
      <c r="N282" s="287">
        <v>0</v>
      </c>
      <c r="O282" s="287">
        <v>90000000</v>
      </c>
    </row>
    <row r="283" spans="1:15">
      <c r="A283" s="284" t="s">
        <v>906</v>
      </c>
      <c r="B283" s="284" t="s">
        <v>907</v>
      </c>
      <c r="C283" s="284" t="s">
        <v>156</v>
      </c>
      <c r="D283" s="284" t="s">
        <v>905</v>
      </c>
      <c r="E283" s="287">
        <v>37400000</v>
      </c>
      <c r="F283" s="287">
        <v>0</v>
      </c>
      <c r="G283" s="287">
        <v>0</v>
      </c>
      <c r="H283" s="287">
        <v>0</v>
      </c>
      <c r="I283" s="287">
        <v>0</v>
      </c>
      <c r="J283" s="287">
        <v>37400000</v>
      </c>
      <c r="K283" s="287">
        <v>0</v>
      </c>
      <c r="L283" s="287">
        <v>0</v>
      </c>
      <c r="M283" s="287">
        <v>0</v>
      </c>
      <c r="N283" s="287">
        <v>0</v>
      </c>
      <c r="O283" s="287">
        <v>37400000</v>
      </c>
    </row>
    <row r="284" spans="1:15">
      <c r="A284" s="284" t="s">
        <v>190</v>
      </c>
      <c r="B284" s="284" t="s">
        <v>908</v>
      </c>
      <c r="C284" s="284" t="s">
        <v>191</v>
      </c>
      <c r="D284" s="284" t="s">
        <v>192</v>
      </c>
      <c r="E284" s="287">
        <v>80000000</v>
      </c>
      <c r="F284" s="287">
        <v>0</v>
      </c>
      <c r="G284" s="287">
        <v>0</v>
      </c>
      <c r="H284" s="287">
        <v>0</v>
      </c>
      <c r="I284" s="287">
        <v>0</v>
      </c>
      <c r="J284" s="287">
        <v>80000000</v>
      </c>
      <c r="K284" s="287">
        <v>0</v>
      </c>
      <c r="L284" s="287">
        <v>0</v>
      </c>
      <c r="M284" s="287">
        <v>0</v>
      </c>
      <c r="N284" s="287">
        <v>0</v>
      </c>
      <c r="O284" s="287">
        <v>80000000</v>
      </c>
    </row>
    <row r="285" spans="1:15">
      <c r="A285" s="284" t="s">
        <v>909</v>
      </c>
      <c r="B285" s="284" t="s">
        <v>910</v>
      </c>
      <c r="C285" s="284" t="s">
        <v>154</v>
      </c>
      <c r="D285" s="284" t="s">
        <v>911</v>
      </c>
      <c r="E285" s="287">
        <v>35000000</v>
      </c>
      <c r="F285" s="287">
        <v>0</v>
      </c>
      <c r="G285" s="287">
        <v>0</v>
      </c>
      <c r="H285" s="287">
        <v>0</v>
      </c>
      <c r="I285" s="287">
        <v>0</v>
      </c>
      <c r="J285" s="287">
        <v>35000000</v>
      </c>
      <c r="K285" s="287">
        <v>0</v>
      </c>
      <c r="L285" s="287">
        <v>0</v>
      </c>
      <c r="M285" s="287">
        <v>0</v>
      </c>
      <c r="N285" s="287">
        <v>0</v>
      </c>
      <c r="O285" s="287">
        <v>35000000</v>
      </c>
    </row>
    <row r="286" spans="1:15">
      <c r="A286" s="283" t="s">
        <v>912</v>
      </c>
      <c r="B286" s="283"/>
      <c r="C286" s="283"/>
      <c r="D286" s="283" t="s">
        <v>913</v>
      </c>
      <c r="E286" s="285">
        <v>37851000</v>
      </c>
      <c r="F286" s="285">
        <v>0</v>
      </c>
      <c r="G286" s="285">
        <v>0</v>
      </c>
      <c r="H286" s="285">
        <v>0</v>
      </c>
      <c r="I286" s="285">
        <v>0</v>
      </c>
      <c r="J286" s="285">
        <v>37851000</v>
      </c>
      <c r="K286" s="285">
        <v>0</v>
      </c>
      <c r="L286" s="285">
        <v>0</v>
      </c>
      <c r="M286" s="285">
        <v>0</v>
      </c>
      <c r="N286" s="285">
        <v>0</v>
      </c>
      <c r="O286" s="285">
        <v>37851000</v>
      </c>
    </row>
    <row r="287" spans="1:15">
      <c r="A287" s="284" t="s">
        <v>914</v>
      </c>
      <c r="B287" s="284" t="s">
        <v>915</v>
      </c>
      <c r="C287" s="284" t="s">
        <v>156</v>
      </c>
      <c r="D287" s="284" t="s">
        <v>916</v>
      </c>
      <c r="E287" s="287">
        <v>37851000</v>
      </c>
      <c r="F287" s="287">
        <v>0</v>
      </c>
      <c r="G287" s="287">
        <v>0</v>
      </c>
      <c r="H287" s="287">
        <v>0</v>
      </c>
      <c r="I287" s="287">
        <v>0</v>
      </c>
      <c r="J287" s="287">
        <v>37851000</v>
      </c>
      <c r="K287" s="287">
        <v>0</v>
      </c>
      <c r="L287" s="287">
        <v>0</v>
      </c>
      <c r="M287" s="287">
        <v>0</v>
      </c>
      <c r="N287" s="287">
        <v>0</v>
      </c>
      <c r="O287" s="287">
        <v>37851000</v>
      </c>
    </row>
    <row r="288" spans="1:15">
      <c r="A288" s="283" t="s">
        <v>917</v>
      </c>
      <c r="B288" s="283"/>
      <c r="C288" s="283"/>
      <c r="D288" s="283" t="s">
        <v>562</v>
      </c>
      <c r="E288" s="285">
        <v>55658949826</v>
      </c>
      <c r="F288" s="285">
        <v>0</v>
      </c>
      <c r="G288" s="285">
        <v>0</v>
      </c>
      <c r="H288" s="285">
        <v>0</v>
      </c>
      <c r="I288" s="285">
        <v>0</v>
      </c>
      <c r="J288" s="285">
        <v>55658949826</v>
      </c>
      <c r="K288" s="285">
        <v>0</v>
      </c>
      <c r="L288" s="285">
        <v>0</v>
      </c>
      <c r="M288" s="285">
        <v>0</v>
      </c>
      <c r="N288" s="285">
        <v>0</v>
      </c>
      <c r="O288" s="285">
        <v>55658949826</v>
      </c>
    </row>
    <row r="289" spans="1:15">
      <c r="A289" s="283" t="s">
        <v>918</v>
      </c>
      <c r="B289" s="283"/>
      <c r="C289" s="283"/>
      <c r="D289" s="283" t="s">
        <v>564</v>
      </c>
      <c r="E289" s="285">
        <v>1270109492</v>
      </c>
      <c r="F289" s="285">
        <v>0</v>
      </c>
      <c r="G289" s="285">
        <v>0</v>
      </c>
      <c r="H289" s="285">
        <v>0</v>
      </c>
      <c r="I289" s="285">
        <v>0</v>
      </c>
      <c r="J289" s="285">
        <v>1270109492</v>
      </c>
      <c r="K289" s="285">
        <v>0</v>
      </c>
      <c r="L289" s="285">
        <v>0</v>
      </c>
      <c r="M289" s="285">
        <v>0</v>
      </c>
      <c r="N289" s="285">
        <v>0</v>
      </c>
      <c r="O289" s="285">
        <v>1270109492</v>
      </c>
    </row>
    <row r="290" spans="1:15">
      <c r="A290" s="284" t="s">
        <v>919</v>
      </c>
      <c r="B290" s="284" t="s">
        <v>920</v>
      </c>
      <c r="C290" s="284" t="s">
        <v>861</v>
      </c>
      <c r="D290" s="284" t="s">
        <v>921</v>
      </c>
      <c r="E290" s="287">
        <v>165300000</v>
      </c>
      <c r="F290" s="287">
        <v>0</v>
      </c>
      <c r="G290" s="287">
        <v>0</v>
      </c>
      <c r="H290" s="287">
        <v>0</v>
      </c>
      <c r="I290" s="287">
        <v>0</v>
      </c>
      <c r="J290" s="287">
        <v>165300000</v>
      </c>
      <c r="K290" s="287">
        <v>0</v>
      </c>
      <c r="L290" s="287">
        <v>0</v>
      </c>
      <c r="M290" s="287">
        <v>0</v>
      </c>
      <c r="N290" s="287">
        <v>0</v>
      </c>
      <c r="O290" s="287">
        <v>165300000</v>
      </c>
    </row>
    <row r="291" spans="1:15">
      <c r="A291" s="284" t="s">
        <v>922</v>
      </c>
      <c r="B291" s="284" t="s">
        <v>923</v>
      </c>
      <c r="C291" s="284" t="s">
        <v>861</v>
      </c>
      <c r="D291" s="284" t="s">
        <v>924</v>
      </c>
      <c r="E291" s="287">
        <v>20000000</v>
      </c>
      <c r="F291" s="287">
        <v>0</v>
      </c>
      <c r="G291" s="287">
        <v>0</v>
      </c>
      <c r="H291" s="287">
        <v>0</v>
      </c>
      <c r="I291" s="287">
        <v>0</v>
      </c>
      <c r="J291" s="287">
        <v>20000000</v>
      </c>
      <c r="K291" s="287">
        <v>0</v>
      </c>
      <c r="L291" s="287">
        <v>0</v>
      </c>
      <c r="M291" s="287">
        <v>0</v>
      </c>
      <c r="N291" s="287">
        <v>0</v>
      </c>
      <c r="O291" s="287">
        <v>20000000</v>
      </c>
    </row>
    <row r="292" spans="1:15">
      <c r="A292" s="284" t="s">
        <v>925</v>
      </c>
      <c r="B292" s="284" t="s">
        <v>926</v>
      </c>
      <c r="C292" s="284" t="s">
        <v>876</v>
      </c>
      <c r="D292" s="284" t="s">
        <v>927</v>
      </c>
      <c r="E292" s="287">
        <v>35402779</v>
      </c>
      <c r="F292" s="287">
        <v>0</v>
      </c>
      <c r="G292" s="287">
        <v>0</v>
      </c>
      <c r="H292" s="287">
        <v>0</v>
      </c>
      <c r="I292" s="287">
        <v>0</v>
      </c>
      <c r="J292" s="287">
        <v>35402779</v>
      </c>
      <c r="K292" s="287">
        <v>0</v>
      </c>
      <c r="L292" s="287">
        <v>0</v>
      </c>
      <c r="M292" s="287">
        <v>0</v>
      </c>
      <c r="N292" s="287">
        <v>0</v>
      </c>
      <c r="O292" s="287">
        <v>35402779</v>
      </c>
    </row>
    <row r="293" spans="1:15">
      <c r="A293" s="284" t="s">
        <v>928</v>
      </c>
      <c r="B293" s="284" t="s">
        <v>929</v>
      </c>
      <c r="C293" s="284" t="s">
        <v>872</v>
      </c>
      <c r="D293" s="284" t="s">
        <v>930</v>
      </c>
      <c r="E293" s="287">
        <v>206491840</v>
      </c>
      <c r="F293" s="287">
        <v>0</v>
      </c>
      <c r="G293" s="287">
        <v>0</v>
      </c>
      <c r="H293" s="287">
        <v>0</v>
      </c>
      <c r="I293" s="287">
        <v>0</v>
      </c>
      <c r="J293" s="287">
        <v>206491840</v>
      </c>
      <c r="K293" s="287">
        <v>0</v>
      </c>
      <c r="L293" s="287">
        <v>0</v>
      </c>
      <c r="M293" s="287">
        <v>0</v>
      </c>
      <c r="N293" s="287">
        <v>0</v>
      </c>
      <c r="O293" s="287">
        <v>206491840</v>
      </c>
    </row>
    <row r="294" spans="1:15">
      <c r="A294" s="284" t="s">
        <v>931</v>
      </c>
      <c r="B294" s="284" t="s">
        <v>932</v>
      </c>
      <c r="C294" s="284" t="s">
        <v>191</v>
      </c>
      <c r="D294" s="284" t="s">
        <v>933</v>
      </c>
      <c r="E294" s="287">
        <v>210000000</v>
      </c>
      <c r="F294" s="287">
        <v>0</v>
      </c>
      <c r="G294" s="287">
        <v>0</v>
      </c>
      <c r="H294" s="287">
        <v>0</v>
      </c>
      <c r="I294" s="287">
        <v>0</v>
      </c>
      <c r="J294" s="287">
        <v>210000000</v>
      </c>
      <c r="K294" s="287">
        <v>0</v>
      </c>
      <c r="L294" s="287">
        <v>0</v>
      </c>
      <c r="M294" s="287">
        <v>0</v>
      </c>
      <c r="N294" s="287">
        <v>0</v>
      </c>
      <c r="O294" s="287">
        <v>210000000</v>
      </c>
    </row>
    <row r="295" spans="1:15">
      <c r="A295" s="284" t="s">
        <v>934</v>
      </c>
      <c r="B295" s="284" t="s">
        <v>935</v>
      </c>
      <c r="C295" s="284" t="s">
        <v>156</v>
      </c>
      <c r="D295" s="284" t="s">
        <v>936</v>
      </c>
      <c r="E295" s="287">
        <v>99000000</v>
      </c>
      <c r="F295" s="287">
        <v>0</v>
      </c>
      <c r="G295" s="287">
        <v>0</v>
      </c>
      <c r="H295" s="287">
        <v>0</v>
      </c>
      <c r="I295" s="287">
        <v>0</v>
      </c>
      <c r="J295" s="287">
        <v>99000000</v>
      </c>
      <c r="K295" s="287">
        <v>0</v>
      </c>
      <c r="L295" s="287">
        <v>0</v>
      </c>
      <c r="M295" s="287">
        <v>0</v>
      </c>
      <c r="N295" s="287">
        <v>0</v>
      </c>
      <c r="O295" s="287">
        <v>99000000</v>
      </c>
    </row>
    <row r="296" spans="1:15">
      <c r="A296" s="284" t="s">
        <v>937</v>
      </c>
      <c r="B296" s="284" t="s">
        <v>938</v>
      </c>
      <c r="C296" s="284" t="s">
        <v>939</v>
      </c>
      <c r="D296" s="284" t="s">
        <v>940</v>
      </c>
      <c r="E296" s="287">
        <v>367689873</v>
      </c>
      <c r="F296" s="287">
        <v>0</v>
      </c>
      <c r="G296" s="287">
        <v>0</v>
      </c>
      <c r="H296" s="287">
        <v>0</v>
      </c>
      <c r="I296" s="287">
        <v>0</v>
      </c>
      <c r="J296" s="287">
        <v>367689873</v>
      </c>
      <c r="K296" s="287">
        <v>0</v>
      </c>
      <c r="L296" s="287">
        <v>0</v>
      </c>
      <c r="M296" s="287">
        <v>0</v>
      </c>
      <c r="N296" s="287">
        <v>0</v>
      </c>
      <c r="O296" s="287">
        <v>367689873</v>
      </c>
    </row>
    <row r="297" spans="1:15">
      <c r="A297" s="284" t="s">
        <v>941</v>
      </c>
      <c r="B297" s="284" t="s">
        <v>942</v>
      </c>
      <c r="C297" s="284" t="s">
        <v>887</v>
      </c>
      <c r="D297" s="284" t="s">
        <v>943</v>
      </c>
      <c r="E297" s="287">
        <v>89925000</v>
      </c>
      <c r="F297" s="287">
        <v>0</v>
      </c>
      <c r="G297" s="287">
        <v>0</v>
      </c>
      <c r="H297" s="287">
        <v>0</v>
      </c>
      <c r="I297" s="287">
        <v>0</v>
      </c>
      <c r="J297" s="287">
        <v>89925000</v>
      </c>
      <c r="K297" s="287">
        <v>0</v>
      </c>
      <c r="L297" s="287">
        <v>0</v>
      </c>
      <c r="M297" s="287">
        <v>0</v>
      </c>
      <c r="N297" s="287">
        <v>0</v>
      </c>
      <c r="O297" s="287">
        <v>89925000</v>
      </c>
    </row>
    <row r="298" spans="1:15">
      <c r="A298" s="284" t="s">
        <v>944</v>
      </c>
      <c r="B298" s="284" t="s">
        <v>945</v>
      </c>
      <c r="C298" s="284" t="s">
        <v>883</v>
      </c>
      <c r="D298" s="284" t="s">
        <v>936</v>
      </c>
      <c r="E298" s="287">
        <v>76300000</v>
      </c>
      <c r="F298" s="287">
        <v>0</v>
      </c>
      <c r="G298" s="287">
        <v>0</v>
      </c>
      <c r="H298" s="287">
        <v>0</v>
      </c>
      <c r="I298" s="287">
        <v>0</v>
      </c>
      <c r="J298" s="287">
        <v>76300000</v>
      </c>
      <c r="K298" s="287">
        <v>0</v>
      </c>
      <c r="L298" s="287">
        <v>0</v>
      </c>
      <c r="M298" s="287">
        <v>0</v>
      </c>
      <c r="N298" s="287">
        <v>0</v>
      </c>
      <c r="O298" s="287">
        <v>76300000</v>
      </c>
    </row>
    <row r="299" spans="1:15">
      <c r="A299" s="283" t="s">
        <v>946</v>
      </c>
      <c r="B299" s="283"/>
      <c r="C299" s="283"/>
      <c r="D299" s="283" t="s">
        <v>569</v>
      </c>
      <c r="E299" s="285">
        <v>733918652</v>
      </c>
      <c r="F299" s="285">
        <v>0</v>
      </c>
      <c r="G299" s="285">
        <v>0</v>
      </c>
      <c r="H299" s="285">
        <v>0</v>
      </c>
      <c r="I299" s="285">
        <v>0</v>
      </c>
      <c r="J299" s="285">
        <v>733918652</v>
      </c>
      <c r="K299" s="285">
        <v>0</v>
      </c>
      <c r="L299" s="285">
        <v>0</v>
      </c>
      <c r="M299" s="285">
        <v>0</v>
      </c>
      <c r="N299" s="285">
        <v>0</v>
      </c>
      <c r="O299" s="285">
        <v>733918652</v>
      </c>
    </row>
    <row r="300" spans="1:15">
      <c r="A300" s="284" t="s">
        <v>947</v>
      </c>
      <c r="B300" s="284" t="s">
        <v>948</v>
      </c>
      <c r="C300" s="284" t="s">
        <v>949</v>
      </c>
      <c r="D300" s="284" t="s">
        <v>950</v>
      </c>
      <c r="E300" s="287">
        <v>733918652</v>
      </c>
      <c r="F300" s="287">
        <v>0</v>
      </c>
      <c r="G300" s="287">
        <v>0</v>
      </c>
      <c r="H300" s="287">
        <v>0</v>
      </c>
      <c r="I300" s="287">
        <v>0</v>
      </c>
      <c r="J300" s="287">
        <v>733918652</v>
      </c>
      <c r="K300" s="287">
        <v>0</v>
      </c>
      <c r="L300" s="287">
        <v>0</v>
      </c>
      <c r="M300" s="287">
        <v>0</v>
      </c>
      <c r="N300" s="287">
        <v>0</v>
      </c>
      <c r="O300" s="287">
        <v>733918652</v>
      </c>
    </row>
    <row r="301" spans="1:15">
      <c r="A301" s="283" t="s">
        <v>951</v>
      </c>
      <c r="B301" s="283"/>
      <c r="C301" s="283"/>
      <c r="D301" s="283" t="s">
        <v>597</v>
      </c>
      <c r="E301" s="285">
        <v>2311888011</v>
      </c>
      <c r="F301" s="285">
        <v>0</v>
      </c>
      <c r="G301" s="285">
        <v>0</v>
      </c>
      <c r="H301" s="285">
        <v>0</v>
      </c>
      <c r="I301" s="285">
        <v>0</v>
      </c>
      <c r="J301" s="285">
        <v>2311888011</v>
      </c>
      <c r="K301" s="285">
        <v>0</v>
      </c>
      <c r="L301" s="285">
        <v>0</v>
      </c>
      <c r="M301" s="285">
        <v>0</v>
      </c>
      <c r="N301" s="285">
        <v>0</v>
      </c>
      <c r="O301" s="285">
        <v>2311888011</v>
      </c>
    </row>
    <row r="302" spans="1:15">
      <c r="A302" s="284" t="s">
        <v>952</v>
      </c>
      <c r="B302" s="284" t="s">
        <v>953</v>
      </c>
      <c r="C302" s="284" t="s">
        <v>154</v>
      </c>
      <c r="D302" s="284" t="s">
        <v>954</v>
      </c>
      <c r="E302" s="287">
        <v>60000000</v>
      </c>
      <c r="F302" s="287">
        <v>0</v>
      </c>
      <c r="G302" s="287">
        <v>0</v>
      </c>
      <c r="H302" s="287">
        <v>0</v>
      </c>
      <c r="I302" s="287">
        <v>0</v>
      </c>
      <c r="J302" s="287">
        <v>60000000</v>
      </c>
      <c r="K302" s="287">
        <v>0</v>
      </c>
      <c r="L302" s="287">
        <v>0</v>
      </c>
      <c r="M302" s="287">
        <v>0</v>
      </c>
      <c r="N302" s="287">
        <v>0</v>
      </c>
      <c r="O302" s="287">
        <v>60000000</v>
      </c>
    </row>
    <row r="303" spans="1:15">
      <c r="A303" s="284" t="s">
        <v>955</v>
      </c>
      <c r="B303" s="284" t="s">
        <v>956</v>
      </c>
      <c r="C303" s="284" t="s">
        <v>957</v>
      </c>
      <c r="D303" s="284" t="s">
        <v>958</v>
      </c>
      <c r="E303" s="287">
        <v>23980000</v>
      </c>
      <c r="F303" s="287">
        <v>0</v>
      </c>
      <c r="G303" s="287">
        <v>0</v>
      </c>
      <c r="H303" s="287">
        <v>0</v>
      </c>
      <c r="I303" s="287">
        <v>0</v>
      </c>
      <c r="J303" s="287">
        <v>23980000</v>
      </c>
      <c r="K303" s="287">
        <v>0</v>
      </c>
      <c r="L303" s="287">
        <v>0</v>
      </c>
      <c r="M303" s="287">
        <v>0</v>
      </c>
      <c r="N303" s="287">
        <v>0</v>
      </c>
      <c r="O303" s="287">
        <v>23980000</v>
      </c>
    </row>
    <row r="304" spans="1:15">
      <c r="A304" s="284" t="s">
        <v>959</v>
      </c>
      <c r="B304" s="284" t="s">
        <v>960</v>
      </c>
      <c r="C304" s="284" t="s">
        <v>154</v>
      </c>
      <c r="D304" s="284" t="s">
        <v>958</v>
      </c>
      <c r="E304" s="287">
        <v>35000000</v>
      </c>
      <c r="F304" s="287">
        <v>0</v>
      </c>
      <c r="G304" s="287">
        <v>0</v>
      </c>
      <c r="H304" s="287">
        <v>0</v>
      </c>
      <c r="I304" s="287">
        <v>0</v>
      </c>
      <c r="J304" s="287">
        <v>35000000</v>
      </c>
      <c r="K304" s="287">
        <v>0</v>
      </c>
      <c r="L304" s="287">
        <v>0</v>
      </c>
      <c r="M304" s="287">
        <v>0</v>
      </c>
      <c r="N304" s="287">
        <v>0</v>
      </c>
      <c r="O304" s="287">
        <v>35000000</v>
      </c>
    </row>
    <row r="305" spans="1:15">
      <c r="A305" s="284" t="s">
        <v>961</v>
      </c>
      <c r="B305" s="284" t="s">
        <v>962</v>
      </c>
      <c r="C305" s="284" t="s">
        <v>957</v>
      </c>
      <c r="D305" s="284" t="s">
        <v>963</v>
      </c>
      <c r="E305" s="287">
        <v>10900000</v>
      </c>
      <c r="F305" s="287">
        <v>0</v>
      </c>
      <c r="G305" s="287">
        <v>0</v>
      </c>
      <c r="H305" s="287">
        <v>0</v>
      </c>
      <c r="I305" s="287">
        <v>0</v>
      </c>
      <c r="J305" s="287">
        <v>10900000</v>
      </c>
      <c r="K305" s="287">
        <v>0</v>
      </c>
      <c r="L305" s="287">
        <v>0</v>
      </c>
      <c r="M305" s="287">
        <v>0</v>
      </c>
      <c r="N305" s="287">
        <v>0</v>
      </c>
      <c r="O305" s="287">
        <v>10900000</v>
      </c>
    </row>
    <row r="306" spans="1:15">
      <c r="A306" s="284" t="s">
        <v>964</v>
      </c>
      <c r="B306" s="284" t="s">
        <v>965</v>
      </c>
      <c r="C306" s="284" t="s">
        <v>156</v>
      </c>
      <c r="D306" s="284" t="s">
        <v>966</v>
      </c>
      <c r="E306" s="287">
        <v>81160434</v>
      </c>
      <c r="F306" s="287">
        <v>0</v>
      </c>
      <c r="G306" s="287">
        <v>0</v>
      </c>
      <c r="H306" s="287">
        <v>0</v>
      </c>
      <c r="I306" s="287">
        <v>0</v>
      </c>
      <c r="J306" s="287">
        <v>81160434</v>
      </c>
      <c r="K306" s="287">
        <v>0</v>
      </c>
      <c r="L306" s="287">
        <v>0</v>
      </c>
      <c r="M306" s="287">
        <v>0</v>
      </c>
      <c r="N306" s="287">
        <v>0</v>
      </c>
      <c r="O306" s="287">
        <v>81160434</v>
      </c>
    </row>
    <row r="307" spans="1:15">
      <c r="A307" s="284" t="s">
        <v>967</v>
      </c>
      <c r="B307" s="284" t="s">
        <v>968</v>
      </c>
      <c r="C307" s="284" t="s">
        <v>957</v>
      </c>
      <c r="D307" s="284" t="s">
        <v>969</v>
      </c>
      <c r="E307" s="287">
        <v>465708828</v>
      </c>
      <c r="F307" s="287">
        <v>0</v>
      </c>
      <c r="G307" s="287">
        <v>0</v>
      </c>
      <c r="H307" s="287">
        <v>0</v>
      </c>
      <c r="I307" s="287">
        <v>0</v>
      </c>
      <c r="J307" s="287">
        <v>465708828</v>
      </c>
      <c r="K307" s="287">
        <v>0</v>
      </c>
      <c r="L307" s="287">
        <v>0</v>
      </c>
      <c r="M307" s="287">
        <v>0</v>
      </c>
      <c r="N307" s="287">
        <v>0</v>
      </c>
      <c r="O307" s="287">
        <v>465708828</v>
      </c>
    </row>
    <row r="308" spans="1:15">
      <c r="A308" s="284" t="s">
        <v>153</v>
      </c>
      <c r="B308" s="284" t="s">
        <v>970</v>
      </c>
      <c r="C308" s="284" t="s">
        <v>154</v>
      </c>
      <c r="D308" s="284" t="s">
        <v>155</v>
      </c>
      <c r="E308" s="287">
        <v>150000000</v>
      </c>
      <c r="F308" s="287">
        <v>0</v>
      </c>
      <c r="G308" s="287">
        <v>0</v>
      </c>
      <c r="H308" s="287">
        <v>0</v>
      </c>
      <c r="I308" s="287">
        <v>0</v>
      </c>
      <c r="J308" s="287">
        <v>150000000</v>
      </c>
      <c r="K308" s="287">
        <v>0</v>
      </c>
      <c r="L308" s="287">
        <v>0</v>
      </c>
      <c r="M308" s="287">
        <v>0</v>
      </c>
      <c r="N308" s="287">
        <v>0</v>
      </c>
      <c r="O308" s="287">
        <v>150000000</v>
      </c>
    </row>
    <row r="309" spans="1:15">
      <c r="A309" s="284" t="s">
        <v>157</v>
      </c>
      <c r="B309" s="284" t="s">
        <v>971</v>
      </c>
      <c r="C309" s="284" t="s">
        <v>156</v>
      </c>
      <c r="D309" s="284" t="s">
        <v>155</v>
      </c>
      <c r="E309" s="287">
        <v>93717488</v>
      </c>
      <c r="F309" s="287">
        <v>0</v>
      </c>
      <c r="G309" s="287">
        <v>0</v>
      </c>
      <c r="H309" s="287">
        <v>0</v>
      </c>
      <c r="I309" s="287">
        <v>0</v>
      </c>
      <c r="J309" s="287">
        <v>93717488</v>
      </c>
      <c r="K309" s="287">
        <v>0</v>
      </c>
      <c r="L309" s="287">
        <v>0</v>
      </c>
      <c r="M309" s="287">
        <v>0</v>
      </c>
      <c r="N309" s="287">
        <v>0</v>
      </c>
      <c r="O309" s="287">
        <v>93717488</v>
      </c>
    </row>
    <row r="310" spans="1:15">
      <c r="A310" s="284" t="s">
        <v>158</v>
      </c>
      <c r="B310" s="284" t="s">
        <v>972</v>
      </c>
      <c r="C310" s="284" t="s">
        <v>156</v>
      </c>
      <c r="D310" s="284" t="s">
        <v>159</v>
      </c>
      <c r="E310" s="287">
        <v>16500000</v>
      </c>
      <c r="F310" s="287">
        <v>0</v>
      </c>
      <c r="G310" s="287">
        <v>0</v>
      </c>
      <c r="H310" s="287">
        <v>0</v>
      </c>
      <c r="I310" s="287">
        <v>0</v>
      </c>
      <c r="J310" s="287">
        <v>16500000</v>
      </c>
      <c r="K310" s="287">
        <v>0</v>
      </c>
      <c r="L310" s="287">
        <v>0</v>
      </c>
      <c r="M310" s="287">
        <v>0</v>
      </c>
      <c r="N310" s="287">
        <v>0</v>
      </c>
      <c r="O310" s="287">
        <v>16500000</v>
      </c>
    </row>
    <row r="311" spans="1:15">
      <c r="A311" s="284" t="s">
        <v>160</v>
      </c>
      <c r="B311" s="284" t="s">
        <v>973</v>
      </c>
      <c r="C311" s="284" t="s">
        <v>154</v>
      </c>
      <c r="D311" s="284" t="s">
        <v>974</v>
      </c>
      <c r="E311" s="287">
        <v>45000000</v>
      </c>
      <c r="F311" s="287">
        <v>0</v>
      </c>
      <c r="G311" s="287">
        <v>0</v>
      </c>
      <c r="H311" s="287">
        <v>0</v>
      </c>
      <c r="I311" s="287">
        <v>0</v>
      </c>
      <c r="J311" s="287">
        <v>45000000</v>
      </c>
      <c r="K311" s="287">
        <v>0</v>
      </c>
      <c r="L311" s="287">
        <v>0</v>
      </c>
      <c r="M311" s="287">
        <v>0</v>
      </c>
      <c r="N311" s="287">
        <v>0</v>
      </c>
      <c r="O311" s="287">
        <v>45000000</v>
      </c>
    </row>
    <row r="312" spans="1:15">
      <c r="A312" s="284" t="s">
        <v>161</v>
      </c>
      <c r="B312" s="284" t="s">
        <v>975</v>
      </c>
      <c r="C312" s="284" t="s">
        <v>156</v>
      </c>
      <c r="D312" s="284" t="s">
        <v>974</v>
      </c>
      <c r="E312" s="287">
        <v>50015709</v>
      </c>
      <c r="F312" s="287">
        <v>0</v>
      </c>
      <c r="G312" s="287">
        <v>0</v>
      </c>
      <c r="H312" s="287">
        <v>0</v>
      </c>
      <c r="I312" s="287">
        <v>0</v>
      </c>
      <c r="J312" s="287">
        <v>50015709</v>
      </c>
      <c r="K312" s="287">
        <v>0</v>
      </c>
      <c r="L312" s="287">
        <v>0</v>
      </c>
      <c r="M312" s="287">
        <v>0</v>
      </c>
      <c r="N312" s="287">
        <v>0</v>
      </c>
      <c r="O312" s="287">
        <v>50015709</v>
      </c>
    </row>
    <row r="313" spans="1:15">
      <c r="A313" s="284" t="s">
        <v>165</v>
      </c>
      <c r="B313" s="284" t="s">
        <v>976</v>
      </c>
      <c r="C313" s="284" t="s">
        <v>154</v>
      </c>
      <c r="D313" s="284" t="s">
        <v>162</v>
      </c>
      <c r="E313" s="287">
        <v>219614000</v>
      </c>
      <c r="F313" s="287">
        <v>0</v>
      </c>
      <c r="G313" s="287">
        <v>0</v>
      </c>
      <c r="H313" s="287">
        <v>0</v>
      </c>
      <c r="I313" s="287">
        <v>0</v>
      </c>
      <c r="J313" s="287">
        <v>219614000</v>
      </c>
      <c r="K313" s="287">
        <v>0</v>
      </c>
      <c r="L313" s="287">
        <v>0</v>
      </c>
      <c r="M313" s="287">
        <v>0</v>
      </c>
      <c r="N313" s="287">
        <v>0</v>
      </c>
      <c r="O313" s="287">
        <v>219614000</v>
      </c>
    </row>
    <row r="314" spans="1:15">
      <c r="A314" s="284" t="s">
        <v>166</v>
      </c>
      <c r="B314" s="284" t="s">
        <v>977</v>
      </c>
      <c r="C314" s="284" t="s">
        <v>156</v>
      </c>
      <c r="D314" s="284" t="s">
        <v>162</v>
      </c>
      <c r="E314" s="287">
        <v>341695090</v>
      </c>
      <c r="F314" s="287">
        <v>0</v>
      </c>
      <c r="G314" s="287">
        <v>0</v>
      </c>
      <c r="H314" s="287">
        <v>0</v>
      </c>
      <c r="I314" s="287">
        <v>0</v>
      </c>
      <c r="J314" s="287">
        <v>341695090</v>
      </c>
      <c r="K314" s="287">
        <v>0</v>
      </c>
      <c r="L314" s="287">
        <v>0</v>
      </c>
      <c r="M314" s="287">
        <v>0</v>
      </c>
      <c r="N314" s="287">
        <v>0</v>
      </c>
      <c r="O314" s="287">
        <v>341695090</v>
      </c>
    </row>
    <row r="315" spans="1:15">
      <c r="A315" s="284" t="s">
        <v>167</v>
      </c>
      <c r="B315" s="284" t="s">
        <v>978</v>
      </c>
      <c r="C315" s="284" t="s">
        <v>156</v>
      </c>
      <c r="D315" s="284" t="s">
        <v>163</v>
      </c>
      <c r="E315" s="287">
        <v>41314060</v>
      </c>
      <c r="F315" s="287">
        <v>0</v>
      </c>
      <c r="G315" s="287">
        <v>0</v>
      </c>
      <c r="H315" s="287">
        <v>0</v>
      </c>
      <c r="I315" s="287">
        <v>0</v>
      </c>
      <c r="J315" s="287">
        <v>41314060</v>
      </c>
      <c r="K315" s="287">
        <v>0</v>
      </c>
      <c r="L315" s="287">
        <v>0</v>
      </c>
      <c r="M315" s="287">
        <v>0</v>
      </c>
      <c r="N315" s="287">
        <v>0</v>
      </c>
      <c r="O315" s="287">
        <v>41314060</v>
      </c>
    </row>
    <row r="316" spans="1:15">
      <c r="A316" s="284" t="s">
        <v>168</v>
      </c>
      <c r="B316" s="284" t="s">
        <v>979</v>
      </c>
      <c r="C316" s="284" t="s">
        <v>156</v>
      </c>
      <c r="D316" s="284" t="s">
        <v>164</v>
      </c>
      <c r="E316" s="287">
        <v>104099479</v>
      </c>
      <c r="F316" s="287">
        <v>0</v>
      </c>
      <c r="G316" s="287">
        <v>0</v>
      </c>
      <c r="H316" s="287">
        <v>0</v>
      </c>
      <c r="I316" s="287">
        <v>0</v>
      </c>
      <c r="J316" s="287">
        <v>104099479</v>
      </c>
      <c r="K316" s="287">
        <v>0</v>
      </c>
      <c r="L316" s="287">
        <v>0</v>
      </c>
      <c r="M316" s="287">
        <v>0</v>
      </c>
      <c r="N316" s="287">
        <v>0</v>
      </c>
      <c r="O316" s="287">
        <v>104099479</v>
      </c>
    </row>
    <row r="317" spans="1:15">
      <c r="A317" s="284" t="s">
        <v>980</v>
      </c>
      <c r="B317" s="284" t="s">
        <v>981</v>
      </c>
      <c r="C317" s="284" t="s">
        <v>154</v>
      </c>
      <c r="D317" s="284" t="s">
        <v>982</v>
      </c>
      <c r="E317" s="287">
        <v>50000000</v>
      </c>
      <c r="F317" s="287">
        <v>0</v>
      </c>
      <c r="G317" s="287">
        <v>0</v>
      </c>
      <c r="H317" s="287">
        <v>0</v>
      </c>
      <c r="I317" s="287">
        <v>0</v>
      </c>
      <c r="J317" s="287">
        <v>50000000</v>
      </c>
      <c r="K317" s="287">
        <v>0</v>
      </c>
      <c r="L317" s="287">
        <v>0</v>
      </c>
      <c r="M317" s="287">
        <v>0</v>
      </c>
      <c r="N317" s="287">
        <v>0</v>
      </c>
      <c r="O317" s="287">
        <v>50000000</v>
      </c>
    </row>
    <row r="318" spans="1:15">
      <c r="A318" s="284" t="s">
        <v>178</v>
      </c>
      <c r="B318" s="284" t="s">
        <v>983</v>
      </c>
      <c r="C318" s="284" t="s">
        <v>154</v>
      </c>
      <c r="D318" s="284" t="s">
        <v>179</v>
      </c>
      <c r="E318" s="287">
        <v>20000000</v>
      </c>
      <c r="F318" s="287">
        <v>0</v>
      </c>
      <c r="G318" s="287">
        <v>0</v>
      </c>
      <c r="H318" s="287">
        <v>0</v>
      </c>
      <c r="I318" s="287">
        <v>0</v>
      </c>
      <c r="J318" s="287">
        <v>20000000</v>
      </c>
      <c r="K318" s="287">
        <v>0</v>
      </c>
      <c r="L318" s="287">
        <v>0</v>
      </c>
      <c r="M318" s="287">
        <v>0</v>
      </c>
      <c r="N318" s="287">
        <v>0</v>
      </c>
      <c r="O318" s="287">
        <v>20000000</v>
      </c>
    </row>
    <row r="319" spans="1:15">
      <c r="A319" s="284" t="s">
        <v>984</v>
      </c>
      <c r="B319" s="284" t="s">
        <v>985</v>
      </c>
      <c r="C319" s="284" t="s">
        <v>154</v>
      </c>
      <c r="D319" s="284" t="s">
        <v>986</v>
      </c>
      <c r="E319" s="287">
        <v>20000000</v>
      </c>
      <c r="F319" s="287">
        <v>0</v>
      </c>
      <c r="G319" s="287">
        <v>0</v>
      </c>
      <c r="H319" s="287">
        <v>0</v>
      </c>
      <c r="I319" s="287">
        <v>0</v>
      </c>
      <c r="J319" s="287">
        <v>20000000</v>
      </c>
      <c r="K319" s="287">
        <v>0</v>
      </c>
      <c r="L319" s="287">
        <v>0</v>
      </c>
      <c r="M319" s="287">
        <v>0</v>
      </c>
      <c r="N319" s="287">
        <v>0</v>
      </c>
      <c r="O319" s="287">
        <v>20000000</v>
      </c>
    </row>
    <row r="320" spans="1:15">
      <c r="A320" s="284" t="s">
        <v>987</v>
      </c>
      <c r="B320" s="284" t="s">
        <v>988</v>
      </c>
      <c r="C320" s="284" t="s">
        <v>154</v>
      </c>
      <c r="D320" s="284" t="s">
        <v>989</v>
      </c>
      <c r="E320" s="287">
        <v>35000000</v>
      </c>
      <c r="F320" s="287">
        <v>0</v>
      </c>
      <c r="G320" s="287">
        <v>0</v>
      </c>
      <c r="H320" s="287">
        <v>0</v>
      </c>
      <c r="I320" s="287">
        <v>0</v>
      </c>
      <c r="J320" s="287">
        <v>35000000</v>
      </c>
      <c r="K320" s="287">
        <v>0</v>
      </c>
      <c r="L320" s="287">
        <v>0</v>
      </c>
      <c r="M320" s="287">
        <v>0</v>
      </c>
      <c r="N320" s="287">
        <v>0</v>
      </c>
      <c r="O320" s="287">
        <v>35000000</v>
      </c>
    </row>
    <row r="321" spans="1:15">
      <c r="A321" s="284" t="s">
        <v>990</v>
      </c>
      <c r="B321" s="284" t="s">
        <v>991</v>
      </c>
      <c r="C321" s="284" t="s">
        <v>154</v>
      </c>
      <c r="D321" s="284" t="s">
        <v>992</v>
      </c>
      <c r="E321" s="287">
        <v>25000000</v>
      </c>
      <c r="F321" s="287">
        <v>0</v>
      </c>
      <c r="G321" s="287">
        <v>0</v>
      </c>
      <c r="H321" s="287">
        <v>0</v>
      </c>
      <c r="I321" s="287">
        <v>0</v>
      </c>
      <c r="J321" s="287">
        <v>25000000</v>
      </c>
      <c r="K321" s="287">
        <v>0</v>
      </c>
      <c r="L321" s="287">
        <v>0</v>
      </c>
      <c r="M321" s="287">
        <v>0</v>
      </c>
      <c r="N321" s="287">
        <v>0</v>
      </c>
      <c r="O321" s="287">
        <v>25000000</v>
      </c>
    </row>
    <row r="322" spans="1:15">
      <c r="A322" s="284" t="s">
        <v>993</v>
      </c>
      <c r="B322" s="284" t="s">
        <v>994</v>
      </c>
      <c r="C322" s="284" t="s">
        <v>154</v>
      </c>
      <c r="D322" s="284" t="s">
        <v>995</v>
      </c>
      <c r="E322" s="287">
        <v>38500000</v>
      </c>
      <c r="F322" s="287">
        <v>0</v>
      </c>
      <c r="G322" s="287">
        <v>0</v>
      </c>
      <c r="H322" s="287">
        <v>0</v>
      </c>
      <c r="I322" s="287">
        <v>0</v>
      </c>
      <c r="J322" s="287">
        <v>38500000</v>
      </c>
      <c r="K322" s="287">
        <v>0</v>
      </c>
      <c r="L322" s="287">
        <v>0</v>
      </c>
      <c r="M322" s="287">
        <v>0</v>
      </c>
      <c r="N322" s="287">
        <v>0</v>
      </c>
      <c r="O322" s="287">
        <v>38500000</v>
      </c>
    </row>
    <row r="323" spans="1:15">
      <c r="A323" s="284" t="s">
        <v>996</v>
      </c>
      <c r="B323" s="284" t="s">
        <v>997</v>
      </c>
      <c r="C323" s="284" t="s">
        <v>156</v>
      </c>
      <c r="D323" s="284" t="s">
        <v>998</v>
      </c>
      <c r="E323" s="287">
        <v>11000000</v>
      </c>
      <c r="F323" s="287">
        <v>0</v>
      </c>
      <c r="G323" s="287">
        <v>0</v>
      </c>
      <c r="H323" s="287">
        <v>0</v>
      </c>
      <c r="I323" s="287">
        <v>0</v>
      </c>
      <c r="J323" s="287">
        <v>11000000</v>
      </c>
      <c r="K323" s="287">
        <v>0</v>
      </c>
      <c r="L323" s="287">
        <v>0</v>
      </c>
      <c r="M323" s="287">
        <v>0</v>
      </c>
      <c r="N323" s="287">
        <v>0</v>
      </c>
      <c r="O323" s="287">
        <v>11000000</v>
      </c>
    </row>
    <row r="324" spans="1:15">
      <c r="A324" s="284" t="s">
        <v>999</v>
      </c>
      <c r="B324" s="284" t="s">
        <v>1000</v>
      </c>
      <c r="C324" s="284" t="s">
        <v>154</v>
      </c>
      <c r="D324" s="284" t="s">
        <v>1001</v>
      </c>
      <c r="E324" s="287">
        <v>5000000</v>
      </c>
      <c r="F324" s="287">
        <v>0</v>
      </c>
      <c r="G324" s="287">
        <v>0</v>
      </c>
      <c r="H324" s="287">
        <v>0</v>
      </c>
      <c r="I324" s="287">
        <v>0</v>
      </c>
      <c r="J324" s="287">
        <v>5000000</v>
      </c>
      <c r="K324" s="287">
        <v>0</v>
      </c>
      <c r="L324" s="287">
        <v>0</v>
      </c>
      <c r="M324" s="287">
        <v>0</v>
      </c>
      <c r="N324" s="287">
        <v>0</v>
      </c>
      <c r="O324" s="287">
        <v>5000000</v>
      </c>
    </row>
    <row r="325" spans="1:15">
      <c r="A325" s="284" t="s">
        <v>1002</v>
      </c>
      <c r="B325" s="284" t="s">
        <v>1003</v>
      </c>
      <c r="C325" s="284" t="s">
        <v>156</v>
      </c>
      <c r="D325" s="284" t="s">
        <v>1004</v>
      </c>
      <c r="E325" s="287">
        <v>97374018</v>
      </c>
      <c r="F325" s="287">
        <v>0</v>
      </c>
      <c r="G325" s="287">
        <v>0</v>
      </c>
      <c r="H325" s="287">
        <v>0</v>
      </c>
      <c r="I325" s="287">
        <v>0</v>
      </c>
      <c r="J325" s="287">
        <v>97374018</v>
      </c>
      <c r="K325" s="287">
        <v>0</v>
      </c>
      <c r="L325" s="287">
        <v>0</v>
      </c>
      <c r="M325" s="287">
        <v>0</v>
      </c>
      <c r="N325" s="287">
        <v>0</v>
      </c>
      <c r="O325" s="287">
        <v>97374018</v>
      </c>
    </row>
    <row r="326" spans="1:15">
      <c r="A326" s="284" t="s">
        <v>1005</v>
      </c>
      <c r="B326" s="284" t="s">
        <v>1006</v>
      </c>
      <c r="C326" s="284" t="s">
        <v>156</v>
      </c>
      <c r="D326" s="284" t="s">
        <v>1007</v>
      </c>
      <c r="E326" s="287">
        <v>56625981</v>
      </c>
      <c r="F326" s="287">
        <v>0</v>
      </c>
      <c r="G326" s="287">
        <v>0</v>
      </c>
      <c r="H326" s="287">
        <v>0</v>
      </c>
      <c r="I326" s="287">
        <v>0</v>
      </c>
      <c r="J326" s="287">
        <v>56625981</v>
      </c>
      <c r="K326" s="287">
        <v>0</v>
      </c>
      <c r="L326" s="287">
        <v>0</v>
      </c>
      <c r="M326" s="287">
        <v>0</v>
      </c>
      <c r="N326" s="287">
        <v>0</v>
      </c>
      <c r="O326" s="287">
        <v>56625981</v>
      </c>
    </row>
    <row r="327" spans="1:15">
      <c r="A327" s="284" t="s">
        <v>1008</v>
      </c>
      <c r="B327" s="284" t="s">
        <v>1009</v>
      </c>
      <c r="C327" s="284" t="s">
        <v>156</v>
      </c>
      <c r="D327" s="284" t="s">
        <v>1010</v>
      </c>
      <c r="E327" s="287">
        <v>1100000</v>
      </c>
      <c r="F327" s="287">
        <v>0</v>
      </c>
      <c r="G327" s="287">
        <v>0</v>
      </c>
      <c r="H327" s="287">
        <v>0</v>
      </c>
      <c r="I327" s="287">
        <v>0</v>
      </c>
      <c r="J327" s="287">
        <v>1100000</v>
      </c>
      <c r="K327" s="287">
        <v>0</v>
      </c>
      <c r="L327" s="287">
        <v>0</v>
      </c>
      <c r="M327" s="287">
        <v>0</v>
      </c>
      <c r="N327" s="287">
        <v>0</v>
      </c>
      <c r="O327" s="287">
        <v>1100000</v>
      </c>
    </row>
    <row r="328" spans="1:15">
      <c r="A328" s="284" t="s">
        <v>1011</v>
      </c>
      <c r="B328" s="284" t="s">
        <v>1012</v>
      </c>
      <c r="C328" s="284" t="s">
        <v>156</v>
      </c>
      <c r="D328" s="284" t="s">
        <v>1013</v>
      </c>
      <c r="E328" s="287">
        <v>5500000</v>
      </c>
      <c r="F328" s="287">
        <v>0</v>
      </c>
      <c r="G328" s="287">
        <v>0</v>
      </c>
      <c r="H328" s="287">
        <v>0</v>
      </c>
      <c r="I328" s="287">
        <v>0</v>
      </c>
      <c r="J328" s="287">
        <v>5500000</v>
      </c>
      <c r="K328" s="287">
        <v>0</v>
      </c>
      <c r="L328" s="287">
        <v>0</v>
      </c>
      <c r="M328" s="287">
        <v>0</v>
      </c>
      <c r="N328" s="287">
        <v>0</v>
      </c>
      <c r="O328" s="287">
        <v>5500000</v>
      </c>
    </row>
    <row r="329" spans="1:15">
      <c r="A329" s="284" t="s">
        <v>1014</v>
      </c>
      <c r="B329" s="284" t="s">
        <v>1015</v>
      </c>
      <c r="C329" s="284" t="s">
        <v>156</v>
      </c>
      <c r="D329" s="284" t="s">
        <v>1016</v>
      </c>
      <c r="E329" s="287">
        <v>17027162</v>
      </c>
      <c r="F329" s="287">
        <v>0</v>
      </c>
      <c r="G329" s="287">
        <v>0</v>
      </c>
      <c r="H329" s="287">
        <v>0</v>
      </c>
      <c r="I329" s="287">
        <v>0</v>
      </c>
      <c r="J329" s="287">
        <v>17027162</v>
      </c>
      <c r="K329" s="287">
        <v>0</v>
      </c>
      <c r="L329" s="287">
        <v>0</v>
      </c>
      <c r="M329" s="287">
        <v>0</v>
      </c>
      <c r="N329" s="287">
        <v>0</v>
      </c>
      <c r="O329" s="287">
        <v>17027162</v>
      </c>
    </row>
    <row r="330" spans="1:15">
      <c r="A330" s="284" t="s">
        <v>185</v>
      </c>
      <c r="B330" s="284" t="s">
        <v>1017</v>
      </c>
      <c r="C330" s="284" t="s">
        <v>154</v>
      </c>
      <c r="D330" s="284" t="s">
        <v>186</v>
      </c>
      <c r="E330" s="287">
        <v>25000000</v>
      </c>
      <c r="F330" s="287">
        <v>0</v>
      </c>
      <c r="G330" s="287">
        <v>0</v>
      </c>
      <c r="H330" s="287">
        <v>0</v>
      </c>
      <c r="I330" s="287">
        <v>0</v>
      </c>
      <c r="J330" s="287">
        <v>25000000</v>
      </c>
      <c r="K330" s="287">
        <v>0</v>
      </c>
      <c r="L330" s="287">
        <v>0</v>
      </c>
      <c r="M330" s="287">
        <v>0</v>
      </c>
      <c r="N330" s="287">
        <v>0</v>
      </c>
      <c r="O330" s="287">
        <v>25000000</v>
      </c>
    </row>
    <row r="331" spans="1:15">
      <c r="A331" s="284" t="s">
        <v>187</v>
      </c>
      <c r="B331" s="284" t="s">
        <v>1018</v>
      </c>
      <c r="C331" s="284" t="s">
        <v>156</v>
      </c>
      <c r="D331" s="284" t="s">
        <v>186</v>
      </c>
      <c r="E331" s="287">
        <v>23856127</v>
      </c>
      <c r="F331" s="287">
        <v>0</v>
      </c>
      <c r="G331" s="287">
        <v>0</v>
      </c>
      <c r="H331" s="287">
        <v>0</v>
      </c>
      <c r="I331" s="287">
        <v>0</v>
      </c>
      <c r="J331" s="287">
        <v>23856127</v>
      </c>
      <c r="K331" s="287">
        <v>0</v>
      </c>
      <c r="L331" s="287">
        <v>0</v>
      </c>
      <c r="M331" s="287">
        <v>0</v>
      </c>
      <c r="N331" s="287">
        <v>0</v>
      </c>
      <c r="O331" s="287">
        <v>23856127</v>
      </c>
    </row>
    <row r="332" spans="1:15">
      <c r="A332" s="284" t="s">
        <v>188</v>
      </c>
      <c r="B332" s="284" t="s">
        <v>1019</v>
      </c>
      <c r="C332" s="284" t="s">
        <v>156</v>
      </c>
      <c r="D332" s="284" t="s">
        <v>189</v>
      </c>
      <c r="E332" s="287">
        <v>34496000</v>
      </c>
      <c r="F332" s="287">
        <v>0</v>
      </c>
      <c r="G332" s="287">
        <v>0</v>
      </c>
      <c r="H332" s="287">
        <v>0</v>
      </c>
      <c r="I332" s="287">
        <v>0</v>
      </c>
      <c r="J332" s="287">
        <v>34496000</v>
      </c>
      <c r="K332" s="287">
        <v>0</v>
      </c>
      <c r="L332" s="287">
        <v>0</v>
      </c>
      <c r="M332" s="287">
        <v>0</v>
      </c>
      <c r="N332" s="287">
        <v>0</v>
      </c>
      <c r="O332" s="287">
        <v>34496000</v>
      </c>
    </row>
    <row r="333" spans="1:15">
      <c r="A333" s="284" t="s">
        <v>180</v>
      </c>
      <c r="B333" s="284" t="s">
        <v>1020</v>
      </c>
      <c r="C333" s="284" t="s">
        <v>154</v>
      </c>
      <c r="D333" s="284" t="s">
        <v>181</v>
      </c>
      <c r="E333" s="287">
        <v>46697595</v>
      </c>
      <c r="F333" s="287">
        <v>0</v>
      </c>
      <c r="G333" s="287">
        <v>0</v>
      </c>
      <c r="H333" s="287">
        <v>0</v>
      </c>
      <c r="I333" s="287">
        <v>0</v>
      </c>
      <c r="J333" s="287">
        <v>46697595</v>
      </c>
      <c r="K333" s="287">
        <v>0</v>
      </c>
      <c r="L333" s="287">
        <v>0</v>
      </c>
      <c r="M333" s="287">
        <v>0</v>
      </c>
      <c r="N333" s="287">
        <v>0</v>
      </c>
      <c r="O333" s="287">
        <v>46697595</v>
      </c>
    </row>
    <row r="334" spans="1:15">
      <c r="A334" s="284" t="s">
        <v>182</v>
      </c>
      <c r="B334" s="284" t="s">
        <v>1021</v>
      </c>
      <c r="C334" s="284" t="s">
        <v>156</v>
      </c>
      <c r="D334" s="284" t="s">
        <v>181</v>
      </c>
      <c r="E334" s="287">
        <v>52206040</v>
      </c>
      <c r="F334" s="287">
        <v>0</v>
      </c>
      <c r="G334" s="287">
        <v>0</v>
      </c>
      <c r="H334" s="287">
        <v>0</v>
      </c>
      <c r="I334" s="287">
        <v>0</v>
      </c>
      <c r="J334" s="287">
        <v>52206040</v>
      </c>
      <c r="K334" s="287">
        <v>0</v>
      </c>
      <c r="L334" s="287">
        <v>0</v>
      </c>
      <c r="M334" s="287">
        <v>0</v>
      </c>
      <c r="N334" s="287">
        <v>0</v>
      </c>
      <c r="O334" s="287">
        <v>52206040</v>
      </c>
    </row>
    <row r="335" spans="1:15">
      <c r="A335" s="284" t="s">
        <v>183</v>
      </c>
      <c r="B335" s="284" t="s">
        <v>1022</v>
      </c>
      <c r="C335" s="284" t="s">
        <v>156</v>
      </c>
      <c r="D335" s="284" t="s">
        <v>184</v>
      </c>
      <c r="E335" s="287">
        <v>8800000</v>
      </c>
      <c r="F335" s="287">
        <v>0</v>
      </c>
      <c r="G335" s="287">
        <v>0</v>
      </c>
      <c r="H335" s="287">
        <v>0</v>
      </c>
      <c r="I335" s="287">
        <v>0</v>
      </c>
      <c r="J335" s="287">
        <v>8800000</v>
      </c>
      <c r="K335" s="287">
        <v>0</v>
      </c>
      <c r="L335" s="287">
        <v>0</v>
      </c>
      <c r="M335" s="287">
        <v>0</v>
      </c>
      <c r="N335" s="287">
        <v>0</v>
      </c>
      <c r="O335" s="287">
        <v>8800000</v>
      </c>
    </row>
    <row r="336" spans="1:15">
      <c r="A336" s="283" t="s">
        <v>1023</v>
      </c>
      <c r="B336" s="283"/>
      <c r="C336" s="283"/>
      <c r="D336" s="283" t="s">
        <v>638</v>
      </c>
      <c r="E336" s="285">
        <v>51343033671</v>
      </c>
      <c r="F336" s="285">
        <v>0</v>
      </c>
      <c r="G336" s="285">
        <v>0</v>
      </c>
      <c r="H336" s="285">
        <v>0</v>
      </c>
      <c r="I336" s="285">
        <v>0</v>
      </c>
      <c r="J336" s="285">
        <v>51343033671</v>
      </c>
      <c r="K336" s="285">
        <v>0</v>
      </c>
      <c r="L336" s="285">
        <v>0</v>
      </c>
      <c r="M336" s="285">
        <v>0</v>
      </c>
      <c r="N336" s="285">
        <v>0</v>
      </c>
      <c r="O336" s="285">
        <v>51343033671</v>
      </c>
    </row>
    <row r="337" spans="1:15">
      <c r="A337" s="284" t="s">
        <v>1024</v>
      </c>
      <c r="B337" s="284" t="s">
        <v>1025</v>
      </c>
      <c r="C337" s="284" t="s">
        <v>156</v>
      </c>
      <c r="D337" s="284" t="s">
        <v>1026</v>
      </c>
      <c r="E337" s="287">
        <v>11000000</v>
      </c>
      <c r="F337" s="287">
        <v>0</v>
      </c>
      <c r="G337" s="287">
        <v>0</v>
      </c>
      <c r="H337" s="287">
        <v>0</v>
      </c>
      <c r="I337" s="287">
        <v>0</v>
      </c>
      <c r="J337" s="287">
        <v>11000000</v>
      </c>
      <c r="K337" s="287">
        <v>0</v>
      </c>
      <c r="L337" s="287">
        <v>0</v>
      </c>
      <c r="M337" s="287">
        <v>0</v>
      </c>
      <c r="N337" s="287">
        <v>0</v>
      </c>
      <c r="O337" s="287">
        <v>11000000</v>
      </c>
    </row>
    <row r="338" spans="1:15">
      <c r="A338" s="284" t="s">
        <v>1027</v>
      </c>
      <c r="B338" s="284" t="s">
        <v>1028</v>
      </c>
      <c r="C338" s="284" t="s">
        <v>156</v>
      </c>
      <c r="D338" s="284" t="s">
        <v>1029</v>
      </c>
      <c r="E338" s="287">
        <v>36551755</v>
      </c>
      <c r="F338" s="287">
        <v>0</v>
      </c>
      <c r="G338" s="287">
        <v>0</v>
      </c>
      <c r="H338" s="287">
        <v>0</v>
      </c>
      <c r="I338" s="287">
        <v>0</v>
      </c>
      <c r="J338" s="287">
        <v>36551755</v>
      </c>
      <c r="K338" s="287">
        <v>0</v>
      </c>
      <c r="L338" s="287">
        <v>0</v>
      </c>
      <c r="M338" s="287">
        <v>0</v>
      </c>
      <c r="N338" s="287">
        <v>0</v>
      </c>
      <c r="O338" s="287">
        <v>36551755</v>
      </c>
    </row>
    <row r="339" spans="1:15">
      <c r="A339" s="284" t="s">
        <v>1030</v>
      </c>
      <c r="B339" s="284" t="s">
        <v>1031</v>
      </c>
      <c r="C339" s="284" t="s">
        <v>156</v>
      </c>
      <c r="D339" s="284" t="s">
        <v>1032</v>
      </c>
      <c r="E339" s="287">
        <v>19956186</v>
      </c>
      <c r="F339" s="287">
        <v>0</v>
      </c>
      <c r="G339" s="287">
        <v>0</v>
      </c>
      <c r="H339" s="287">
        <v>0</v>
      </c>
      <c r="I339" s="287">
        <v>0</v>
      </c>
      <c r="J339" s="287">
        <v>19956186</v>
      </c>
      <c r="K339" s="287">
        <v>0</v>
      </c>
      <c r="L339" s="287">
        <v>0</v>
      </c>
      <c r="M339" s="287">
        <v>0</v>
      </c>
      <c r="N339" s="287">
        <v>0</v>
      </c>
      <c r="O339" s="287">
        <v>19956186</v>
      </c>
    </row>
    <row r="340" spans="1:15">
      <c r="A340" s="284" t="s">
        <v>173</v>
      </c>
      <c r="B340" s="284" t="s">
        <v>1033</v>
      </c>
      <c r="C340" s="284" t="s">
        <v>193</v>
      </c>
      <c r="D340" s="284" t="s">
        <v>171</v>
      </c>
      <c r="E340" s="287">
        <v>767444664</v>
      </c>
      <c r="F340" s="287">
        <v>0</v>
      </c>
      <c r="G340" s="287">
        <v>0</v>
      </c>
      <c r="H340" s="287">
        <v>0</v>
      </c>
      <c r="I340" s="287">
        <v>0</v>
      </c>
      <c r="J340" s="287">
        <v>767444664</v>
      </c>
      <c r="K340" s="287">
        <v>0</v>
      </c>
      <c r="L340" s="287">
        <v>0</v>
      </c>
      <c r="M340" s="287">
        <v>0</v>
      </c>
      <c r="N340" s="287">
        <v>0</v>
      </c>
      <c r="O340" s="287">
        <v>767444664</v>
      </c>
    </row>
    <row r="341" spans="1:15">
      <c r="A341" s="284" t="s">
        <v>169</v>
      </c>
      <c r="B341" s="284" t="s">
        <v>1034</v>
      </c>
      <c r="C341" s="284" t="s">
        <v>170</v>
      </c>
      <c r="D341" s="284" t="s">
        <v>171</v>
      </c>
      <c r="E341" s="287">
        <v>320000000</v>
      </c>
      <c r="F341" s="287">
        <v>0</v>
      </c>
      <c r="G341" s="287">
        <v>0</v>
      </c>
      <c r="H341" s="287">
        <v>0</v>
      </c>
      <c r="I341" s="287">
        <v>0</v>
      </c>
      <c r="J341" s="287">
        <v>320000000</v>
      </c>
      <c r="K341" s="287">
        <v>0</v>
      </c>
      <c r="L341" s="287">
        <v>0</v>
      </c>
      <c r="M341" s="287">
        <v>0</v>
      </c>
      <c r="N341" s="287">
        <v>0</v>
      </c>
      <c r="O341" s="287">
        <v>320000000</v>
      </c>
    </row>
    <row r="342" spans="1:15">
      <c r="A342" s="284" t="s">
        <v>172</v>
      </c>
      <c r="B342" s="284" t="s">
        <v>1035</v>
      </c>
      <c r="C342" s="284" t="s">
        <v>170</v>
      </c>
      <c r="D342" s="284" t="s">
        <v>171</v>
      </c>
      <c r="E342" s="287">
        <v>2000000</v>
      </c>
      <c r="F342" s="287">
        <v>0</v>
      </c>
      <c r="G342" s="287">
        <v>0</v>
      </c>
      <c r="H342" s="287">
        <v>0</v>
      </c>
      <c r="I342" s="287">
        <v>0</v>
      </c>
      <c r="J342" s="287">
        <v>2000000</v>
      </c>
      <c r="K342" s="287">
        <v>0</v>
      </c>
      <c r="L342" s="287">
        <v>0</v>
      </c>
      <c r="M342" s="287">
        <v>0</v>
      </c>
      <c r="N342" s="287">
        <v>0</v>
      </c>
      <c r="O342" s="287">
        <v>2000000</v>
      </c>
    </row>
    <row r="343" spans="1:15">
      <c r="A343" s="284" t="s">
        <v>1036</v>
      </c>
      <c r="B343" s="284" t="s">
        <v>1037</v>
      </c>
      <c r="C343" s="284" t="s">
        <v>1038</v>
      </c>
      <c r="D343" s="284" t="s">
        <v>1039</v>
      </c>
      <c r="E343" s="287">
        <v>16500000000</v>
      </c>
      <c r="F343" s="287">
        <v>0</v>
      </c>
      <c r="G343" s="287">
        <v>0</v>
      </c>
      <c r="H343" s="287">
        <v>0</v>
      </c>
      <c r="I343" s="287">
        <v>0</v>
      </c>
      <c r="J343" s="287">
        <v>16500000000</v>
      </c>
      <c r="K343" s="287">
        <v>0</v>
      </c>
      <c r="L343" s="287">
        <v>0</v>
      </c>
      <c r="M343" s="287">
        <v>0</v>
      </c>
      <c r="N343" s="287">
        <v>0</v>
      </c>
      <c r="O343" s="287">
        <v>16500000000</v>
      </c>
    </row>
    <row r="344" spans="1:15">
      <c r="A344" s="284" t="s">
        <v>1040</v>
      </c>
      <c r="B344" s="284" t="s">
        <v>1041</v>
      </c>
      <c r="C344" s="284" t="s">
        <v>1042</v>
      </c>
      <c r="D344" s="284" t="s">
        <v>1043</v>
      </c>
      <c r="E344" s="287">
        <v>25100000000</v>
      </c>
      <c r="F344" s="287">
        <v>0</v>
      </c>
      <c r="G344" s="287">
        <v>0</v>
      </c>
      <c r="H344" s="287">
        <v>0</v>
      </c>
      <c r="I344" s="287">
        <v>0</v>
      </c>
      <c r="J344" s="287">
        <v>25100000000</v>
      </c>
      <c r="K344" s="287">
        <v>0</v>
      </c>
      <c r="L344" s="287">
        <v>0</v>
      </c>
      <c r="M344" s="287">
        <v>0</v>
      </c>
      <c r="N344" s="287">
        <v>0</v>
      </c>
      <c r="O344" s="287">
        <v>25100000000</v>
      </c>
    </row>
    <row r="345" spans="1:15">
      <c r="A345" s="284" t="s">
        <v>1044</v>
      </c>
      <c r="B345" s="284" t="s">
        <v>1045</v>
      </c>
      <c r="C345" s="284" t="s">
        <v>170</v>
      </c>
      <c r="D345" s="284" t="s">
        <v>1046</v>
      </c>
      <c r="E345" s="287">
        <v>1200000000</v>
      </c>
      <c r="F345" s="287">
        <v>0</v>
      </c>
      <c r="G345" s="287">
        <v>0</v>
      </c>
      <c r="H345" s="287">
        <v>0</v>
      </c>
      <c r="I345" s="287">
        <v>0</v>
      </c>
      <c r="J345" s="287">
        <v>1200000000</v>
      </c>
      <c r="K345" s="287">
        <v>0</v>
      </c>
      <c r="L345" s="287">
        <v>0</v>
      </c>
      <c r="M345" s="287">
        <v>0</v>
      </c>
      <c r="N345" s="287">
        <v>0</v>
      </c>
      <c r="O345" s="287">
        <v>1200000000</v>
      </c>
    </row>
    <row r="346" spans="1:15">
      <c r="A346" s="288" t="s">
        <v>1047</v>
      </c>
      <c r="B346" s="288" t="s">
        <v>1048</v>
      </c>
      <c r="C346" s="288" t="s">
        <v>1049</v>
      </c>
      <c r="D346" s="288" t="s">
        <v>1050</v>
      </c>
      <c r="E346" s="289">
        <v>1770000000</v>
      </c>
      <c r="F346" s="289">
        <v>0</v>
      </c>
      <c r="G346" s="289">
        <v>0</v>
      </c>
      <c r="H346" s="289">
        <v>0</v>
      </c>
      <c r="I346" s="289">
        <v>0</v>
      </c>
      <c r="J346" s="289">
        <v>1770000000</v>
      </c>
      <c r="K346" s="289">
        <v>0</v>
      </c>
      <c r="L346" s="289">
        <v>0</v>
      </c>
      <c r="M346" s="289">
        <v>0</v>
      </c>
      <c r="N346" s="289">
        <v>0</v>
      </c>
      <c r="O346" s="289">
        <v>1770000000</v>
      </c>
    </row>
    <row r="347" spans="1:15">
      <c r="A347" s="284" t="s">
        <v>1051</v>
      </c>
      <c r="B347" s="284" t="s">
        <v>1052</v>
      </c>
      <c r="C347" s="284" t="s">
        <v>861</v>
      </c>
      <c r="D347" s="284" t="s">
        <v>1053</v>
      </c>
      <c r="E347" s="287">
        <v>785917904</v>
      </c>
      <c r="F347" s="287">
        <v>0</v>
      </c>
      <c r="G347" s="287">
        <v>0</v>
      </c>
      <c r="H347" s="287">
        <v>0</v>
      </c>
      <c r="I347" s="287">
        <v>0</v>
      </c>
      <c r="J347" s="287">
        <v>785917904</v>
      </c>
      <c r="K347" s="287">
        <v>0</v>
      </c>
      <c r="L347" s="287">
        <v>0</v>
      </c>
      <c r="M347" s="287">
        <v>0</v>
      </c>
      <c r="N347" s="287">
        <v>0</v>
      </c>
      <c r="O347" s="287">
        <v>785917904</v>
      </c>
    </row>
    <row r="348" spans="1:15">
      <c r="A348" s="284" t="s">
        <v>1054</v>
      </c>
      <c r="B348" s="284" t="s">
        <v>1055</v>
      </c>
      <c r="C348" s="284" t="s">
        <v>861</v>
      </c>
      <c r="D348" s="284" t="s">
        <v>1056</v>
      </c>
      <c r="E348" s="287">
        <v>54500000</v>
      </c>
      <c r="F348" s="287">
        <v>0</v>
      </c>
      <c r="G348" s="287">
        <v>0</v>
      </c>
      <c r="H348" s="287">
        <v>0</v>
      </c>
      <c r="I348" s="287">
        <v>0</v>
      </c>
      <c r="J348" s="287">
        <v>54500000</v>
      </c>
      <c r="K348" s="287">
        <v>0</v>
      </c>
      <c r="L348" s="287">
        <v>0</v>
      </c>
      <c r="M348" s="287">
        <v>0</v>
      </c>
      <c r="N348" s="287">
        <v>0</v>
      </c>
      <c r="O348" s="287">
        <v>54500000</v>
      </c>
    </row>
    <row r="349" spans="1:15">
      <c r="A349" s="284" t="s">
        <v>1057</v>
      </c>
      <c r="B349" s="284" t="s">
        <v>1058</v>
      </c>
      <c r="C349" s="284" t="s">
        <v>1059</v>
      </c>
      <c r="D349" s="284" t="s">
        <v>1060</v>
      </c>
      <c r="E349" s="287">
        <v>838438464</v>
      </c>
      <c r="F349" s="287">
        <v>0</v>
      </c>
      <c r="G349" s="287">
        <v>0</v>
      </c>
      <c r="H349" s="287">
        <v>0</v>
      </c>
      <c r="I349" s="287">
        <v>0</v>
      </c>
      <c r="J349" s="287">
        <v>838438464</v>
      </c>
      <c r="K349" s="287">
        <v>0</v>
      </c>
      <c r="L349" s="287">
        <v>0</v>
      </c>
      <c r="M349" s="287">
        <v>0</v>
      </c>
      <c r="N349" s="287">
        <v>0</v>
      </c>
      <c r="O349" s="287">
        <v>838438464</v>
      </c>
    </row>
    <row r="350" spans="1:15">
      <c r="A350" s="284" t="s">
        <v>1061</v>
      </c>
      <c r="B350" s="284" t="s">
        <v>1062</v>
      </c>
      <c r="C350" s="284" t="s">
        <v>861</v>
      </c>
      <c r="D350" s="284" t="s">
        <v>1063</v>
      </c>
      <c r="E350" s="287">
        <v>21800000</v>
      </c>
      <c r="F350" s="287">
        <v>0</v>
      </c>
      <c r="G350" s="287">
        <v>0</v>
      </c>
      <c r="H350" s="287">
        <v>0</v>
      </c>
      <c r="I350" s="287">
        <v>0</v>
      </c>
      <c r="J350" s="287">
        <v>21800000</v>
      </c>
      <c r="K350" s="287">
        <v>0</v>
      </c>
      <c r="L350" s="287">
        <v>0</v>
      </c>
      <c r="M350" s="287">
        <v>0</v>
      </c>
      <c r="N350" s="287">
        <v>0</v>
      </c>
      <c r="O350" s="287">
        <v>21800000</v>
      </c>
    </row>
    <row r="351" spans="1:15">
      <c r="A351" s="284" t="s">
        <v>1064</v>
      </c>
      <c r="B351" s="284" t="s">
        <v>1065</v>
      </c>
      <c r="C351" s="284" t="s">
        <v>872</v>
      </c>
      <c r="D351" s="284" t="s">
        <v>1066</v>
      </c>
      <c r="E351" s="287">
        <v>56500000</v>
      </c>
      <c r="F351" s="287">
        <v>0</v>
      </c>
      <c r="G351" s="287">
        <v>0</v>
      </c>
      <c r="H351" s="287">
        <v>0</v>
      </c>
      <c r="I351" s="287">
        <v>0</v>
      </c>
      <c r="J351" s="287">
        <v>56500000</v>
      </c>
      <c r="K351" s="287">
        <v>0</v>
      </c>
      <c r="L351" s="287">
        <v>0</v>
      </c>
      <c r="M351" s="287">
        <v>0</v>
      </c>
      <c r="N351" s="287">
        <v>0</v>
      </c>
      <c r="O351" s="287">
        <v>56500000</v>
      </c>
    </row>
    <row r="352" spans="1:15">
      <c r="A352" s="284" t="s">
        <v>1067</v>
      </c>
      <c r="B352" s="284" t="s">
        <v>1068</v>
      </c>
      <c r="C352" s="284" t="s">
        <v>872</v>
      </c>
      <c r="D352" s="284" t="s">
        <v>1069</v>
      </c>
      <c r="E352" s="287">
        <v>56500000</v>
      </c>
      <c r="F352" s="287">
        <v>0</v>
      </c>
      <c r="G352" s="287">
        <v>0</v>
      </c>
      <c r="H352" s="287">
        <v>0</v>
      </c>
      <c r="I352" s="287">
        <v>0</v>
      </c>
      <c r="J352" s="287">
        <v>56500000</v>
      </c>
      <c r="K352" s="287">
        <v>0</v>
      </c>
      <c r="L352" s="287">
        <v>0</v>
      </c>
      <c r="M352" s="287">
        <v>0</v>
      </c>
      <c r="N352" s="287">
        <v>0</v>
      </c>
      <c r="O352" s="287">
        <v>56500000</v>
      </c>
    </row>
    <row r="353" spans="1:15">
      <c r="A353" s="284" t="s">
        <v>1070</v>
      </c>
      <c r="B353" s="284" t="s">
        <v>1071</v>
      </c>
      <c r="C353" s="284" t="s">
        <v>872</v>
      </c>
      <c r="D353" s="284" t="s">
        <v>1072</v>
      </c>
      <c r="E353" s="287">
        <v>173135200</v>
      </c>
      <c r="F353" s="287">
        <v>0</v>
      </c>
      <c r="G353" s="287">
        <v>0</v>
      </c>
      <c r="H353" s="287">
        <v>0</v>
      </c>
      <c r="I353" s="287">
        <v>0</v>
      </c>
      <c r="J353" s="287">
        <v>173135200</v>
      </c>
      <c r="K353" s="287">
        <v>0</v>
      </c>
      <c r="L353" s="287">
        <v>0</v>
      </c>
      <c r="M353" s="287">
        <v>0</v>
      </c>
      <c r="N353" s="287">
        <v>0</v>
      </c>
      <c r="O353" s="287">
        <v>173135200</v>
      </c>
    </row>
    <row r="354" spans="1:15">
      <c r="A354" s="284" t="s">
        <v>1073</v>
      </c>
      <c r="B354" s="284" t="s">
        <v>1074</v>
      </c>
      <c r="C354" s="284" t="s">
        <v>876</v>
      </c>
      <c r="D354" s="284" t="s">
        <v>1075</v>
      </c>
      <c r="E354" s="287">
        <v>68147220</v>
      </c>
      <c r="F354" s="287">
        <v>0</v>
      </c>
      <c r="G354" s="287">
        <v>0</v>
      </c>
      <c r="H354" s="287">
        <v>0</v>
      </c>
      <c r="I354" s="287">
        <v>0</v>
      </c>
      <c r="J354" s="287">
        <v>68147220</v>
      </c>
      <c r="K354" s="287">
        <v>0</v>
      </c>
      <c r="L354" s="287">
        <v>0</v>
      </c>
      <c r="M354" s="287">
        <v>0</v>
      </c>
      <c r="N354" s="287">
        <v>0</v>
      </c>
      <c r="O354" s="287">
        <v>68147220</v>
      </c>
    </row>
    <row r="355" spans="1:15">
      <c r="A355" s="284" t="s">
        <v>1076</v>
      </c>
      <c r="B355" s="284" t="s">
        <v>1077</v>
      </c>
      <c r="C355" s="284" t="s">
        <v>234</v>
      </c>
      <c r="D355" s="284" t="s">
        <v>1078</v>
      </c>
      <c r="E355" s="287">
        <v>100000000</v>
      </c>
      <c r="F355" s="287">
        <v>0</v>
      </c>
      <c r="G355" s="287">
        <v>0</v>
      </c>
      <c r="H355" s="287">
        <v>0</v>
      </c>
      <c r="I355" s="287">
        <v>0</v>
      </c>
      <c r="J355" s="287">
        <v>100000000</v>
      </c>
      <c r="K355" s="287">
        <v>0</v>
      </c>
      <c r="L355" s="287">
        <v>0</v>
      </c>
      <c r="M355" s="287">
        <v>0</v>
      </c>
      <c r="N355" s="287">
        <v>0</v>
      </c>
      <c r="O355" s="287">
        <v>100000000</v>
      </c>
    </row>
    <row r="356" spans="1:15">
      <c r="A356" s="284" t="s">
        <v>1079</v>
      </c>
      <c r="B356" s="284" t="s">
        <v>1080</v>
      </c>
      <c r="C356" s="284" t="s">
        <v>156</v>
      </c>
      <c r="D356" s="284" t="s">
        <v>1081</v>
      </c>
      <c r="E356" s="287">
        <v>22000000</v>
      </c>
      <c r="F356" s="287">
        <v>0</v>
      </c>
      <c r="G356" s="287">
        <v>0</v>
      </c>
      <c r="H356" s="287">
        <v>0</v>
      </c>
      <c r="I356" s="287">
        <v>0</v>
      </c>
      <c r="J356" s="287">
        <v>22000000</v>
      </c>
      <c r="K356" s="287">
        <v>0</v>
      </c>
      <c r="L356" s="287">
        <v>0</v>
      </c>
      <c r="M356" s="287">
        <v>0</v>
      </c>
      <c r="N356" s="287">
        <v>0</v>
      </c>
      <c r="O356" s="287">
        <v>22000000</v>
      </c>
    </row>
    <row r="357" spans="1:15">
      <c r="A357" s="284" t="s">
        <v>1082</v>
      </c>
      <c r="B357" s="284" t="s">
        <v>1083</v>
      </c>
      <c r="C357" s="284" t="s">
        <v>234</v>
      </c>
      <c r="D357" s="284" t="s">
        <v>1081</v>
      </c>
      <c r="E357" s="287">
        <v>80000000</v>
      </c>
      <c r="F357" s="287">
        <v>0</v>
      </c>
      <c r="G357" s="287">
        <v>0</v>
      </c>
      <c r="H357" s="287">
        <v>0</v>
      </c>
      <c r="I357" s="287">
        <v>0</v>
      </c>
      <c r="J357" s="287">
        <v>80000000</v>
      </c>
      <c r="K357" s="287">
        <v>0</v>
      </c>
      <c r="L357" s="287">
        <v>0</v>
      </c>
      <c r="M357" s="287">
        <v>0</v>
      </c>
      <c r="N357" s="287">
        <v>0</v>
      </c>
      <c r="O357" s="287">
        <v>80000000</v>
      </c>
    </row>
    <row r="358" spans="1:15">
      <c r="A358" s="284" t="s">
        <v>1084</v>
      </c>
      <c r="B358" s="284" t="s">
        <v>1085</v>
      </c>
      <c r="C358" s="284" t="s">
        <v>154</v>
      </c>
      <c r="D358" s="284" t="s">
        <v>1086</v>
      </c>
      <c r="E358" s="287">
        <v>90000000</v>
      </c>
      <c r="F358" s="287">
        <v>0</v>
      </c>
      <c r="G358" s="287">
        <v>0</v>
      </c>
      <c r="H358" s="287">
        <v>0</v>
      </c>
      <c r="I358" s="287">
        <v>0</v>
      </c>
      <c r="J358" s="287">
        <v>90000000</v>
      </c>
      <c r="K358" s="287">
        <v>0</v>
      </c>
      <c r="L358" s="287">
        <v>0</v>
      </c>
      <c r="M358" s="287">
        <v>0</v>
      </c>
      <c r="N358" s="287">
        <v>0</v>
      </c>
      <c r="O358" s="287">
        <v>90000000</v>
      </c>
    </row>
    <row r="359" spans="1:15">
      <c r="A359" s="284" t="s">
        <v>1087</v>
      </c>
      <c r="B359" s="284" t="s">
        <v>1088</v>
      </c>
      <c r="C359" s="284" t="s">
        <v>154</v>
      </c>
      <c r="D359" s="284" t="s">
        <v>1089</v>
      </c>
      <c r="E359" s="287">
        <v>40000000</v>
      </c>
      <c r="F359" s="287">
        <v>0</v>
      </c>
      <c r="G359" s="287">
        <v>0</v>
      </c>
      <c r="H359" s="287">
        <v>0</v>
      </c>
      <c r="I359" s="287">
        <v>0</v>
      </c>
      <c r="J359" s="287">
        <v>40000000</v>
      </c>
      <c r="K359" s="287">
        <v>0</v>
      </c>
      <c r="L359" s="287">
        <v>0</v>
      </c>
      <c r="M359" s="287">
        <v>0</v>
      </c>
      <c r="N359" s="287">
        <v>0</v>
      </c>
      <c r="O359" s="287">
        <v>40000000</v>
      </c>
    </row>
    <row r="360" spans="1:15">
      <c r="A360" s="284" t="s">
        <v>1090</v>
      </c>
      <c r="B360" s="284" t="s">
        <v>1091</v>
      </c>
      <c r="C360" s="284" t="s">
        <v>156</v>
      </c>
      <c r="D360" s="284" t="s">
        <v>1092</v>
      </c>
      <c r="E360" s="287">
        <v>25599200</v>
      </c>
      <c r="F360" s="287">
        <v>0</v>
      </c>
      <c r="G360" s="287">
        <v>0</v>
      </c>
      <c r="H360" s="287">
        <v>0</v>
      </c>
      <c r="I360" s="287">
        <v>0</v>
      </c>
      <c r="J360" s="287">
        <v>25599200</v>
      </c>
      <c r="K360" s="287">
        <v>0</v>
      </c>
      <c r="L360" s="287">
        <v>0</v>
      </c>
      <c r="M360" s="287">
        <v>0</v>
      </c>
      <c r="N360" s="287">
        <v>0</v>
      </c>
      <c r="O360" s="287">
        <v>25599200</v>
      </c>
    </row>
    <row r="361" spans="1:15">
      <c r="A361" s="284" t="s">
        <v>1093</v>
      </c>
      <c r="B361" s="284" t="s">
        <v>1094</v>
      </c>
      <c r="C361" s="284" t="s">
        <v>234</v>
      </c>
      <c r="D361" s="284" t="s">
        <v>1095</v>
      </c>
      <c r="E361" s="287">
        <v>50000000</v>
      </c>
      <c r="F361" s="287">
        <v>0</v>
      </c>
      <c r="G361" s="287">
        <v>0</v>
      </c>
      <c r="H361" s="287">
        <v>0</v>
      </c>
      <c r="I361" s="287">
        <v>0</v>
      </c>
      <c r="J361" s="287">
        <v>50000000</v>
      </c>
      <c r="K361" s="287">
        <v>0</v>
      </c>
      <c r="L361" s="287">
        <v>0</v>
      </c>
      <c r="M361" s="287">
        <v>0</v>
      </c>
      <c r="N361" s="287">
        <v>0</v>
      </c>
      <c r="O361" s="287">
        <v>50000000</v>
      </c>
    </row>
    <row r="362" spans="1:15">
      <c r="A362" s="284" t="s">
        <v>1096</v>
      </c>
      <c r="B362" s="284" t="s">
        <v>1097</v>
      </c>
      <c r="C362" s="284" t="s">
        <v>156</v>
      </c>
      <c r="D362" s="284" t="s">
        <v>1098</v>
      </c>
      <c r="E362" s="287">
        <v>59794123</v>
      </c>
      <c r="F362" s="287">
        <v>0</v>
      </c>
      <c r="G362" s="287">
        <v>0</v>
      </c>
      <c r="H362" s="287">
        <v>0</v>
      </c>
      <c r="I362" s="287">
        <v>0</v>
      </c>
      <c r="J362" s="287">
        <v>59794123</v>
      </c>
      <c r="K362" s="287">
        <v>0</v>
      </c>
      <c r="L362" s="287">
        <v>0</v>
      </c>
      <c r="M362" s="287">
        <v>0</v>
      </c>
      <c r="N362" s="287">
        <v>0</v>
      </c>
      <c r="O362" s="287">
        <v>59794123</v>
      </c>
    </row>
    <row r="363" spans="1:15">
      <c r="A363" s="284" t="s">
        <v>1099</v>
      </c>
      <c r="B363" s="284" t="s">
        <v>1100</v>
      </c>
      <c r="C363" s="284" t="s">
        <v>156</v>
      </c>
      <c r="D363" s="284" t="s">
        <v>1101</v>
      </c>
      <c r="E363" s="287">
        <v>32316402</v>
      </c>
      <c r="F363" s="287">
        <v>0</v>
      </c>
      <c r="G363" s="287">
        <v>0</v>
      </c>
      <c r="H363" s="287">
        <v>0</v>
      </c>
      <c r="I363" s="287">
        <v>0</v>
      </c>
      <c r="J363" s="287">
        <v>32316402</v>
      </c>
      <c r="K363" s="287">
        <v>0</v>
      </c>
      <c r="L363" s="287">
        <v>0</v>
      </c>
      <c r="M363" s="287">
        <v>0</v>
      </c>
      <c r="N363" s="287">
        <v>0</v>
      </c>
      <c r="O363" s="287">
        <v>32316402</v>
      </c>
    </row>
    <row r="364" spans="1:15">
      <c r="A364" s="284" t="s">
        <v>1102</v>
      </c>
      <c r="B364" s="284" t="s">
        <v>1103</v>
      </c>
      <c r="C364" s="284" t="s">
        <v>154</v>
      </c>
      <c r="D364" s="284" t="s">
        <v>1101</v>
      </c>
      <c r="E364" s="287">
        <v>40000000</v>
      </c>
      <c r="F364" s="287">
        <v>0</v>
      </c>
      <c r="G364" s="287">
        <v>0</v>
      </c>
      <c r="H364" s="287">
        <v>0</v>
      </c>
      <c r="I364" s="287">
        <v>0</v>
      </c>
      <c r="J364" s="287">
        <v>40000000</v>
      </c>
      <c r="K364" s="287">
        <v>0</v>
      </c>
      <c r="L364" s="287">
        <v>0</v>
      </c>
      <c r="M364" s="287">
        <v>0</v>
      </c>
      <c r="N364" s="287">
        <v>0</v>
      </c>
      <c r="O364" s="287">
        <v>40000000</v>
      </c>
    </row>
    <row r="365" spans="1:15">
      <c r="A365" s="284" t="s">
        <v>1104</v>
      </c>
      <c r="B365" s="284" t="s">
        <v>1105</v>
      </c>
      <c r="C365" s="284" t="s">
        <v>156</v>
      </c>
      <c r="D365" s="284" t="s">
        <v>1106</v>
      </c>
      <c r="E365" s="287">
        <v>72600000</v>
      </c>
      <c r="F365" s="287">
        <v>0</v>
      </c>
      <c r="G365" s="287">
        <v>0</v>
      </c>
      <c r="H365" s="287">
        <v>0</v>
      </c>
      <c r="I365" s="287">
        <v>0</v>
      </c>
      <c r="J365" s="287">
        <v>72600000</v>
      </c>
      <c r="K365" s="287">
        <v>0</v>
      </c>
      <c r="L365" s="287">
        <v>0</v>
      </c>
      <c r="M365" s="287">
        <v>0</v>
      </c>
      <c r="N365" s="287">
        <v>0</v>
      </c>
      <c r="O365" s="287">
        <v>72600000</v>
      </c>
    </row>
    <row r="366" spans="1:15">
      <c r="A366" s="284" t="s">
        <v>1107</v>
      </c>
      <c r="B366" s="284" t="s">
        <v>1108</v>
      </c>
      <c r="C366" s="284" t="s">
        <v>156</v>
      </c>
      <c r="D366" s="284" t="s">
        <v>1109</v>
      </c>
      <c r="E366" s="287">
        <v>95749176</v>
      </c>
      <c r="F366" s="287">
        <v>0</v>
      </c>
      <c r="G366" s="287">
        <v>0</v>
      </c>
      <c r="H366" s="287">
        <v>0</v>
      </c>
      <c r="I366" s="287">
        <v>0</v>
      </c>
      <c r="J366" s="287">
        <v>95749176</v>
      </c>
      <c r="K366" s="287">
        <v>0</v>
      </c>
      <c r="L366" s="287">
        <v>0</v>
      </c>
      <c r="M366" s="287">
        <v>0</v>
      </c>
      <c r="N366" s="287">
        <v>0</v>
      </c>
      <c r="O366" s="287">
        <v>95749176</v>
      </c>
    </row>
    <row r="367" spans="1:15">
      <c r="A367" s="284" t="s">
        <v>1110</v>
      </c>
      <c r="B367" s="284" t="s">
        <v>1111</v>
      </c>
      <c r="C367" s="284" t="s">
        <v>154</v>
      </c>
      <c r="D367" s="284" t="s">
        <v>1112</v>
      </c>
      <c r="E367" s="287">
        <v>50000000</v>
      </c>
      <c r="F367" s="287">
        <v>0</v>
      </c>
      <c r="G367" s="287">
        <v>0</v>
      </c>
      <c r="H367" s="287">
        <v>0</v>
      </c>
      <c r="I367" s="287">
        <v>0</v>
      </c>
      <c r="J367" s="287">
        <v>50000000</v>
      </c>
      <c r="K367" s="287">
        <v>0</v>
      </c>
      <c r="L367" s="287">
        <v>0</v>
      </c>
      <c r="M367" s="287">
        <v>0</v>
      </c>
      <c r="N367" s="287">
        <v>0</v>
      </c>
      <c r="O367" s="287">
        <v>50000000</v>
      </c>
    </row>
    <row r="368" spans="1:15">
      <c r="A368" s="284" t="s">
        <v>1113</v>
      </c>
      <c r="B368" s="284" t="s">
        <v>1114</v>
      </c>
      <c r="C368" s="284" t="s">
        <v>872</v>
      </c>
      <c r="D368" s="284" t="s">
        <v>1115</v>
      </c>
      <c r="E368" s="287">
        <v>586719532</v>
      </c>
      <c r="F368" s="287">
        <v>0</v>
      </c>
      <c r="G368" s="287">
        <v>0</v>
      </c>
      <c r="H368" s="287">
        <v>0</v>
      </c>
      <c r="I368" s="287">
        <v>0</v>
      </c>
      <c r="J368" s="287">
        <v>586719532</v>
      </c>
      <c r="K368" s="287">
        <v>0</v>
      </c>
      <c r="L368" s="287">
        <v>0</v>
      </c>
      <c r="M368" s="287">
        <v>0</v>
      </c>
      <c r="N368" s="287">
        <v>0</v>
      </c>
      <c r="O368" s="287">
        <v>586719532</v>
      </c>
    </row>
    <row r="369" spans="1:15">
      <c r="A369" s="284" t="s">
        <v>1116</v>
      </c>
      <c r="B369" s="284" t="s">
        <v>1117</v>
      </c>
      <c r="C369" s="284" t="s">
        <v>872</v>
      </c>
      <c r="D369" s="284" t="s">
        <v>1118</v>
      </c>
      <c r="E369" s="287">
        <v>251451228</v>
      </c>
      <c r="F369" s="287">
        <v>0</v>
      </c>
      <c r="G369" s="287">
        <v>0</v>
      </c>
      <c r="H369" s="287">
        <v>0</v>
      </c>
      <c r="I369" s="287">
        <v>0</v>
      </c>
      <c r="J369" s="287">
        <v>251451228</v>
      </c>
      <c r="K369" s="287">
        <v>0</v>
      </c>
      <c r="L369" s="287">
        <v>0</v>
      </c>
      <c r="M369" s="287">
        <v>0</v>
      </c>
      <c r="N369" s="287">
        <v>0</v>
      </c>
      <c r="O369" s="287">
        <v>251451228</v>
      </c>
    </row>
    <row r="370" spans="1:15">
      <c r="A370" s="284" t="s">
        <v>1119</v>
      </c>
      <c r="B370" s="284" t="s">
        <v>1120</v>
      </c>
      <c r="C370" s="284" t="s">
        <v>156</v>
      </c>
      <c r="D370" s="284" t="s">
        <v>1121</v>
      </c>
      <c r="E370" s="287">
        <v>286198000</v>
      </c>
      <c r="F370" s="287">
        <v>0</v>
      </c>
      <c r="G370" s="287">
        <v>0</v>
      </c>
      <c r="H370" s="287">
        <v>0</v>
      </c>
      <c r="I370" s="287">
        <v>0</v>
      </c>
      <c r="J370" s="287">
        <v>286198000</v>
      </c>
      <c r="K370" s="287">
        <v>0</v>
      </c>
      <c r="L370" s="287">
        <v>0</v>
      </c>
      <c r="M370" s="287">
        <v>0</v>
      </c>
      <c r="N370" s="287">
        <v>0</v>
      </c>
      <c r="O370" s="287">
        <v>286198000</v>
      </c>
    </row>
    <row r="371" spans="1:15">
      <c r="A371" s="284" t="s">
        <v>1122</v>
      </c>
      <c r="B371" s="284" t="s">
        <v>1123</v>
      </c>
      <c r="C371" s="284" t="s">
        <v>156</v>
      </c>
      <c r="D371" s="284" t="s">
        <v>1124</v>
      </c>
      <c r="E371" s="287">
        <v>29645000</v>
      </c>
      <c r="F371" s="287">
        <v>0</v>
      </c>
      <c r="G371" s="287">
        <v>0</v>
      </c>
      <c r="H371" s="287">
        <v>0</v>
      </c>
      <c r="I371" s="287">
        <v>0</v>
      </c>
      <c r="J371" s="287">
        <v>29645000</v>
      </c>
      <c r="K371" s="287">
        <v>0</v>
      </c>
      <c r="L371" s="287">
        <v>0</v>
      </c>
      <c r="M371" s="287">
        <v>0</v>
      </c>
      <c r="N371" s="287">
        <v>0</v>
      </c>
      <c r="O371" s="287">
        <v>29645000</v>
      </c>
    </row>
    <row r="372" spans="1:15">
      <c r="A372" s="284" t="s">
        <v>1125</v>
      </c>
      <c r="B372" s="284" t="s">
        <v>1126</v>
      </c>
      <c r="C372" s="284" t="s">
        <v>887</v>
      </c>
      <c r="D372" s="284" t="s">
        <v>1127</v>
      </c>
      <c r="E372" s="287">
        <v>81603815</v>
      </c>
      <c r="F372" s="287">
        <v>0</v>
      </c>
      <c r="G372" s="287">
        <v>0</v>
      </c>
      <c r="H372" s="287">
        <v>0</v>
      </c>
      <c r="I372" s="287">
        <v>0</v>
      </c>
      <c r="J372" s="287">
        <v>81603815</v>
      </c>
      <c r="K372" s="287">
        <v>0</v>
      </c>
      <c r="L372" s="287">
        <v>0</v>
      </c>
      <c r="M372" s="287">
        <v>0</v>
      </c>
      <c r="N372" s="287">
        <v>0</v>
      </c>
      <c r="O372" s="287">
        <v>81603815</v>
      </c>
    </row>
    <row r="373" spans="1:15">
      <c r="A373" s="284" t="s">
        <v>1128</v>
      </c>
      <c r="B373" s="284" t="s">
        <v>1129</v>
      </c>
      <c r="C373" s="284" t="s">
        <v>939</v>
      </c>
      <c r="D373" s="284" t="s">
        <v>1130</v>
      </c>
      <c r="E373" s="287">
        <v>150000000</v>
      </c>
      <c r="F373" s="287">
        <v>0</v>
      </c>
      <c r="G373" s="287">
        <v>0</v>
      </c>
      <c r="H373" s="287">
        <v>0</v>
      </c>
      <c r="I373" s="287">
        <v>0</v>
      </c>
      <c r="J373" s="287">
        <v>150000000</v>
      </c>
      <c r="K373" s="287">
        <v>0</v>
      </c>
      <c r="L373" s="287">
        <v>0</v>
      </c>
      <c r="M373" s="287">
        <v>0</v>
      </c>
      <c r="N373" s="287">
        <v>0</v>
      </c>
      <c r="O373" s="287">
        <v>150000000</v>
      </c>
    </row>
    <row r="374" spans="1:15">
      <c r="A374" s="284" t="s">
        <v>1131</v>
      </c>
      <c r="B374" s="284" t="s">
        <v>1132</v>
      </c>
      <c r="C374" s="284" t="s">
        <v>939</v>
      </c>
      <c r="D374" s="284" t="s">
        <v>1133</v>
      </c>
      <c r="E374" s="287">
        <v>98000000</v>
      </c>
      <c r="F374" s="287">
        <v>0</v>
      </c>
      <c r="G374" s="287">
        <v>0</v>
      </c>
      <c r="H374" s="287">
        <v>0</v>
      </c>
      <c r="I374" s="287">
        <v>0</v>
      </c>
      <c r="J374" s="287">
        <v>98000000</v>
      </c>
      <c r="K374" s="287">
        <v>0</v>
      </c>
      <c r="L374" s="287">
        <v>0</v>
      </c>
      <c r="M374" s="287">
        <v>0</v>
      </c>
      <c r="N374" s="287">
        <v>0</v>
      </c>
      <c r="O374" s="287">
        <v>98000000</v>
      </c>
    </row>
    <row r="375" spans="1:15">
      <c r="A375" s="284" t="s">
        <v>1134</v>
      </c>
      <c r="B375" s="284" t="s">
        <v>1135</v>
      </c>
      <c r="C375" s="284" t="s">
        <v>883</v>
      </c>
      <c r="D375" s="284" t="s">
        <v>1136</v>
      </c>
      <c r="E375" s="287">
        <v>21800000</v>
      </c>
      <c r="F375" s="287">
        <v>0</v>
      </c>
      <c r="G375" s="287">
        <v>0</v>
      </c>
      <c r="H375" s="287">
        <v>0</v>
      </c>
      <c r="I375" s="287">
        <v>0</v>
      </c>
      <c r="J375" s="287">
        <v>21800000</v>
      </c>
      <c r="K375" s="287">
        <v>0</v>
      </c>
      <c r="L375" s="287">
        <v>0</v>
      </c>
      <c r="M375" s="287">
        <v>0</v>
      </c>
      <c r="N375" s="287">
        <v>0</v>
      </c>
      <c r="O375" s="287">
        <v>21800000</v>
      </c>
    </row>
    <row r="376" spans="1:15">
      <c r="A376" s="284" t="s">
        <v>1137</v>
      </c>
      <c r="B376" s="284" t="s">
        <v>1138</v>
      </c>
      <c r="C376" s="284" t="s">
        <v>883</v>
      </c>
      <c r="D376" s="284" t="s">
        <v>1139</v>
      </c>
      <c r="E376" s="287">
        <v>5450000</v>
      </c>
      <c r="F376" s="287">
        <v>0</v>
      </c>
      <c r="G376" s="287">
        <v>0</v>
      </c>
      <c r="H376" s="287">
        <v>0</v>
      </c>
      <c r="I376" s="287">
        <v>0</v>
      </c>
      <c r="J376" s="287">
        <v>5450000</v>
      </c>
      <c r="K376" s="287">
        <v>0</v>
      </c>
      <c r="L376" s="287">
        <v>0</v>
      </c>
      <c r="M376" s="287">
        <v>0</v>
      </c>
      <c r="N376" s="287">
        <v>0</v>
      </c>
      <c r="O376" s="287">
        <v>5450000</v>
      </c>
    </row>
    <row r="377" spans="1:15">
      <c r="A377" s="284" t="s">
        <v>1140</v>
      </c>
      <c r="B377" s="284" t="s">
        <v>1141</v>
      </c>
      <c r="C377" s="284" t="s">
        <v>887</v>
      </c>
      <c r="D377" s="284" t="s">
        <v>1142</v>
      </c>
      <c r="E377" s="287">
        <v>40875000</v>
      </c>
      <c r="F377" s="287">
        <v>0</v>
      </c>
      <c r="G377" s="287">
        <v>0</v>
      </c>
      <c r="H377" s="287">
        <v>0</v>
      </c>
      <c r="I377" s="287">
        <v>0</v>
      </c>
      <c r="J377" s="287">
        <v>40875000</v>
      </c>
      <c r="K377" s="287">
        <v>0</v>
      </c>
      <c r="L377" s="287">
        <v>0</v>
      </c>
      <c r="M377" s="287">
        <v>0</v>
      </c>
      <c r="N377" s="287">
        <v>0</v>
      </c>
      <c r="O377" s="287">
        <v>40875000</v>
      </c>
    </row>
    <row r="378" spans="1:15">
      <c r="A378" s="284" t="s">
        <v>1143</v>
      </c>
      <c r="B378" s="284" t="s">
        <v>1144</v>
      </c>
      <c r="C378" s="284" t="s">
        <v>154</v>
      </c>
      <c r="D378" s="284" t="s">
        <v>1145</v>
      </c>
      <c r="E378" s="287">
        <v>50000000</v>
      </c>
      <c r="F378" s="287">
        <v>0</v>
      </c>
      <c r="G378" s="287">
        <v>0</v>
      </c>
      <c r="H378" s="287">
        <v>0</v>
      </c>
      <c r="I378" s="287">
        <v>0</v>
      </c>
      <c r="J378" s="287">
        <v>50000000</v>
      </c>
      <c r="K378" s="287">
        <v>0</v>
      </c>
      <c r="L378" s="287">
        <v>0</v>
      </c>
      <c r="M378" s="287">
        <v>0</v>
      </c>
      <c r="N378" s="287">
        <v>0</v>
      </c>
      <c r="O378" s="287">
        <v>50000000</v>
      </c>
    </row>
    <row r="379" spans="1:15">
      <c r="A379" s="284" t="s">
        <v>1146</v>
      </c>
      <c r="B379" s="284" t="s">
        <v>1147</v>
      </c>
      <c r="C379" s="284" t="s">
        <v>156</v>
      </c>
      <c r="D379" s="284" t="s">
        <v>1145</v>
      </c>
      <c r="E379" s="287">
        <v>49973370</v>
      </c>
      <c r="F379" s="287">
        <v>0</v>
      </c>
      <c r="G379" s="287">
        <v>0</v>
      </c>
      <c r="H379" s="287">
        <v>0</v>
      </c>
      <c r="I379" s="287">
        <v>0</v>
      </c>
      <c r="J379" s="287">
        <v>49973370</v>
      </c>
      <c r="K379" s="287">
        <v>0</v>
      </c>
      <c r="L379" s="287">
        <v>0</v>
      </c>
      <c r="M379" s="287">
        <v>0</v>
      </c>
      <c r="N379" s="287">
        <v>0</v>
      </c>
      <c r="O379" s="287">
        <v>49973370</v>
      </c>
    </row>
    <row r="380" spans="1:15">
      <c r="A380" s="284" t="s">
        <v>1148</v>
      </c>
      <c r="B380" s="284" t="s">
        <v>1149</v>
      </c>
      <c r="C380" s="284" t="s">
        <v>898</v>
      </c>
      <c r="D380" s="284" t="s">
        <v>1145</v>
      </c>
      <c r="E380" s="287">
        <v>9236115</v>
      </c>
      <c r="F380" s="287">
        <v>0</v>
      </c>
      <c r="G380" s="287">
        <v>0</v>
      </c>
      <c r="H380" s="287">
        <v>0</v>
      </c>
      <c r="I380" s="287">
        <v>0</v>
      </c>
      <c r="J380" s="287">
        <v>9236115</v>
      </c>
      <c r="K380" s="287">
        <v>0</v>
      </c>
      <c r="L380" s="287">
        <v>0</v>
      </c>
      <c r="M380" s="287">
        <v>0</v>
      </c>
      <c r="N380" s="287">
        <v>0</v>
      </c>
      <c r="O380" s="287">
        <v>9236115</v>
      </c>
    </row>
    <row r="381" spans="1:15">
      <c r="A381" s="284" t="s">
        <v>1150</v>
      </c>
      <c r="B381" s="284" t="s">
        <v>1151</v>
      </c>
      <c r="C381" s="284" t="s">
        <v>872</v>
      </c>
      <c r="D381" s="284" t="s">
        <v>1152</v>
      </c>
      <c r="E381" s="287">
        <v>522075120</v>
      </c>
      <c r="F381" s="287">
        <v>0</v>
      </c>
      <c r="G381" s="287">
        <v>0</v>
      </c>
      <c r="H381" s="287">
        <v>0</v>
      </c>
      <c r="I381" s="287">
        <v>0</v>
      </c>
      <c r="J381" s="287">
        <v>522075120</v>
      </c>
      <c r="K381" s="287">
        <v>0</v>
      </c>
      <c r="L381" s="287">
        <v>0</v>
      </c>
      <c r="M381" s="287">
        <v>0</v>
      </c>
      <c r="N381" s="287">
        <v>0</v>
      </c>
      <c r="O381" s="287">
        <v>522075120</v>
      </c>
    </row>
    <row r="382" spans="1:15">
      <c r="A382" s="284" t="s">
        <v>1153</v>
      </c>
      <c r="B382" s="284" t="s">
        <v>1154</v>
      </c>
      <c r="C382" s="284" t="s">
        <v>156</v>
      </c>
      <c r="D382" s="284" t="s">
        <v>1155</v>
      </c>
      <c r="E382" s="287">
        <v>19956197</v>
      </c>
      <c r="F382" s="287">
        <v>0</v>
      </c>
      <c r="G382" s="287">
        <v>0</v>
      </c>
      <c r="H382" s="287">
        <v>0</v>
      </c>
      <c r="I382" s="287">
        <v>0</v>
      </c>
      <c r="J382" s="287">
        <v>19956197</v>
      </c>
      <c r="K382" s="287">
        <v>0</v>
      </c>
      <c r="L382" s="287">
        <v>0</v>
      </c>
      <c r="M382" s="287">
        <v>0</v>
      </c>
      <c r="N382" s="287">
        <v>0</v>
      </c>
      <c r="O382" s="287">
        <v>19956197</v>
      </c>
    </row>
    <row r="383" spans="1:15">
      <c r="A383" s="284" t="s">
        <v>1156</v>
      </c>
      <c r="B383" s="284" t="s">
        <v>1157</v>
      </c>
      <c r="C383" s="284" t="s">
        <v>1158</v>
      </c>
      <c r="D383" s="284" t="s">
        <v>1159</v>
      </c>
      <c r="E383" s="287">
        <v>100000</v>
      </c>
      <c r="F383" s="287">
        <v>0</v>
      </c>
      <c r="G383" s="287">
        <v>0</v>
      </c>
      <c r="H383" s="287">
        <v>0</v>
      </c>
      <c r="I383" s="287">
        <v>0</v>
      </c>
      <c r="J383" s="287">
        <v>100000</v>
      </c>
      <c r="K383" s="287">
        <v>0</v>
      </c>
      <c r="L383" s="287">
        <v>0</v>
      </c>
      <c r="M383" s="287">
        <v>0</v>
      </c>
      <c r="N383" s="287">
        <v>0</v>
      </c>
      <c r="O383" s="287">
        <v>100000</v>
      </c>
    </row>
    <row r="384" spans="1:15">
      <c r="A384" s="284" t="s">
        <v>1160</v>
      </c>
      <c r="B384" s="284" t="s">
        <v>1161</v>
      </c>
      <c r="C384" s="284" t="s">
        <v>154</v>
      </c>
      <c r="D384" s="284" t="s">
        <v>1162</v>
      </c>
      <c r="E384" s="287">
        <v>600000000</v>
      </c>
      <c r="F384" s="287">
        <v>0</v>
      </c>
      <c r="G384" s="287">
        <v>0</v>
      </c>
      <c r="H384" s="287">
        <v>0</v>
      </c>
      <c r="I384" s="287">
        <v>0</v>
      </c>
      <c r="J384" s="287">
        <v>600000000</v>
      </c>
      <c r="K384" s="287">
        <v>0</v>
      </c>
      <c r="L384" s="287">
        <v>0</v>
      </c>
      <c r="M384" s="287">
        <v>0</v>
      </c>
      <c r="N384" s="287">
        <v>0</v>
      </c>
      <c r="O384" s="287">
        <v>600000000</v>
      </c>
    </row>
    <row r="385" spans="1:15">
      <c r="A385" s="283" t="s">
        <v>1163</v>
      </c>
      <c r="B385" s="283"/>
      <c r="C385" s="283"/>
      <c r="D385" s="283" t="s">
        <v>643</v>
      </c>
      <c r="E385" s="285">
        <v>2876000000</v>
      </c>
      <c r="F385" s="285">
        <v>0</v>
      </c>
      <c r="G385" s="285">
        <v>0</v>
      </c>
      <c r="H385" s="285">
        <v>0</v>
      </c>
      <c r="I385" s="285">
        <v>0</v>
      </c>
      <c r="J385" s="285">
        <v>2876000000</v>
      </c>
      <c r="K385" s="285">
        <v>0</v>
      </c>
      <c r="L385" s="285">
        <v>0</v>
      </c>
      <c r="M385" s="285">
        <v>0</v>
      </c>
      <c r="N385" s="285">
        <v>0</v>
      </c>
      <c r="O385" s="285">
        <v>2876000000</v>
      </c>
    </row>
    <row r="386" spans="1:15">
      <c r="A386" s="283" t="s">
        <v>1164</v>
      </c>
      <c r="B386" s="283"/>
      <c r="C386" s="283"/>
      <c r="D386" s="283" t="s">
        <v>1165</v>
      </c>
      <c r="E386" s="285">
        <v>2876000000</v>
      </c>
      <c r="F386" s="285">
        <v>0</v>
      </c>
      <c r="G386" s="285">
        <v>0</v>
      </c>
      <c r="H386" s="285">
        <v>0</v>
      </c>
      <c r="I386" s="285">
        <v>0</v>
      </c>
      <c r="J386" s="285">
        <v>2876000000</v>
      </c>
      <c r="K386" s="285">
        <v>0</v>
      </c>
      <c r="L386" s="285">
        <v>0</v>
      </c>
      <c r="M386" s="285">
        <v>0</v>
      </c>
      <c r="N386" s="285">
        <v>0</v>
      </c>
      <c r="O386" s="285">
        <v>2876000000</v>
      </c>
    </row>
    <row r="387" spans="1:15">
      <c r="A387" s="283" t="s">
        <v>1166</v>
      </c>
      <c r="B387" s="283"/>
      <c r="C387" s="283"/>
      <c r="D387" s="283" t="s">
        <v>1167</v>
      </c>
      <c r="E387" s="285">
        <v>2876000000</v>
      </c>
      <c r="F387" s="285">
        <v>0</v>
      </c>
      <c r="G387" s="285">
        <v>0</v>
      </c>
      <c r="H387" s="285">
        <v>0</v>
      </c>
      <c r="I387" s="285">
        <v>0</v>
      </c>
      <c r="J387" s="285">
        <v>2876000000</v>
      </c>
      <c r="K387" s="285">
        <v>0</v>
      </c>
      <c r="L387" s="285">
        <v>0</v>
      </c>
      <c r="M387" s="285">
        <v>0</v>
      </c>
      <c r="N387" s="285">
        <v>0</v>
      </c>
      <c r="O387" s="285">
        <v>2876000000</v>
      </c>
    </row>
    <row r="388" spans="1:15">
      <c r="A388" s="283" t="s">
        <v>1168</v>
      </c>
      <c r="B388" s="283"/>
      <c r="C388" s="283"/>
      <c r="D388" s="283" t="s">
        <v>1169</v>
      </c>
      <c r="E388" s="285">
        <v>2876000000</v>
      </c>
      <c r="F388" s="285">
        <v>0</v>
      </c>
      <c r="G388" s="285">
        <v>0</v>
      </c>
      <c r="H388" s="285">
        <v>0</v>
      </c>
      <c r="I388" s="285">
        <v>0</v>
      </c>
      <c r="J388" s="285">
        <v>2876000000</v>
      </c>
      <c r="K388" s="285">
        <v>0</v>
      </c>
      <c r="L388" s="285">
        <v>0</v>
      </c>
      <c r="M388" s="285">
        <v>0</v>
      </c>
      <c r="N388" s="285">
        <v>0</v>
      </c>
      <c r="O388" s="285">
        <v>2876000000</v>
      </c>
    </row>
    <row r="389" spans="1:15">
      <c r="A389" s="283" t="s">
        <v>1170</v>
      </c>
      <c r="B389" s="283"/>
      <c r="C389" s="283"/>
      <c r="D389" s="283" t="s">
        <v>1171</v>
      </c>
      <c r="E389" s="285">
        <v>1153000000</v>
      </c>
      <c r="F389" s="285">
        <v>0</v>
      </c>
      <c r="G389" s="285">
        <v>0</v>
      </c>
      <c r="H389" s="285">
        <v>0</v>
      </c>
      <c r="I389" s="285">
        <v>0</v>
      </c>
      <c r="J389" s="285">
        <v>1153000000</v>
      </c>
      <c r="K389" s="285">
        <v>0</v>
      </c>
      <c r="L389" s="285">
        <v>0</v>
      </c>
      <c r="M389" s="285">
        <v>0</v>
      </c>
      <c r="N389" s="285">
        <v>0</v>
      </c>
      <c r="O389" s="285">
        <v>1153000000</v>
      </c>
    </row>
    <row r="390" spans="1:15">
      <c r="A390" s="284" t="s">
        <v>1172</v>
      </c>
      <c r="B390" s="284" t="s">
        <v>1173</v>
      </c>
      <c r="C390" s="284" t="s">
        <v>493</v>
      </c>
      <c r="D390" s="284" t="s">
        <v>1174</v>
      </c>
      <c r="E390" s="287">
        <v>1153000000</v>
      </c>
      <c r="F390" s="287">
        <v>0</v>
      </c>
      <c r="G390" s="287">
        <v>0</v>
      </c>
      <c r="H390" s="287">
        <v>0</v>
      </c>
      <c r="I390" s="287">
        <v>0</v>
      </c>
      <c r="J390" s="287">
        <v>1153000000</v>
      </c>
      <c r="K390" s="287">
        <v>0</v>
      </c>
      <c r="L390" s="287">
        <v>0</v>
      </c>
      <c r="M390" s="287">
        <v>0</v>
      </c>
      <c r="N390" s="287">
        <v>0</v>
      </c>
      <c r="O390" s="287">
        <v>1153000000</v>
      </c>
    </row>
    <row r="391" spans="1:15">
      <c r="A391" s="283" t="s">
        <v>1175</v>
      </c>
      <c r="B391" s="283"/>
      <c r="C391" s="283"/>
      <c r="D391" s="283" t="s">
        <v>1176</v>
      </c>
      <c r="E391" s="285">
        <v>256000000</v>
      </c>
      <c r="F391" s="285">
        <v>0</v>
      </c>
      <c r="G391" s="285">
        <v>0</v>
      </c>
      <c r="H391" s="285">
        <v>0</v>
      </c>
      <c r="I391" s="285">
        <v>0</v>
      </c>
      <c r="J391" s="285">
        <v>256000000</v>
      </c>
      <c r="K391" s="285">
        <v>0</v>
      </c>
      <c r="L391" s="285">
        <v>0</v>
      </c>
      <c r="M391" s="285">
        <v>0</v>
      </c>
      <c r="N391" s="285">
        <v>0</v>
      </c>
      <c r="O391" s="285">
        <v>256000000</v>
      </c>
    </row>
    <row r="392" spans="1:15">
      <c r="A392" s="284" t="s">
        <v>1177</v>
      </c>
      <c r="B392" s="284" t="s">
        <v>1178</v>
      </c>
      <c r="C392" s="284" t="s">
        <v>493</v>
      </c>
      <c r="D392" s="284" t="s">
        <v>1179</v>
      </c>
      <c r="E392" s="287">
        <v>256000000</v>
      </c>
      <c r="F392" s="287">
        <v>0</v>
      </c>
      <c r="G392" s="287">
        <v>0</v>
      </c>
      <c r="H392" s="287">
        <v>0</v>
      </c>
      <c r="I392" s="287">
        <v>0</v>
      </c>
      <c r="J392" s="287">
        <v>256000000</v>
      </c>
      <c r="K392" s="287">
        <v>0</v>
      </c>
      <c r="L392" s="287">
        <v>0</v>
      </c>
      <c r="M392" s="287">
        <v>0</v>
      </c>
      <c r="N392" s="287">
        <v>0</v>
      </c>
      <c r="O392" s="287">
        <v>256000000</v>
      </c>
    </row>
    <row r="393" spans="1:15">
      <c r="A393" s="283" t="s">
        <v>1180</v>
      </c>
      <c r="B393" s="283"/>
      <c r="C393" s="283"/>
      <c r="D393" s="283" t="s">
        <v>1181</v>
      </c>
      <c r="E393" s="285">
        <v>1467000000</v>
      </c>
      <c r="F393" s="285">
        <v>0</v>
      </c>
      <c r="G393" s="285">
        <v>0</v>
      </c>
      <c r="H393" s="285">
        <v>0</v>
      </c>
      <c r="I393" s="285">
        <v>0</v>
      </c>
      <c r="J393" s="285">
        <v>1467000000</v>
      </c>
      <c r="K393" s="285">
        <v>0</v>
      </c>
      <c r="L393" s="285">
        <v>0</v>
      </c>
      <c r="M393" s="285">
        <v>0</v>
      </c>
      <c r="N393" s="285">
        <v>0</v>
      </c>
      <c r="O393" s="285">
        <v>1467000000</v>
      </c>
    </row>
    <row r="394" spans="1:15">
      <c r="A394" s="284" t="s">
        <v>1182</v>
      </c>
      <c r="B394" s="284" t="s">
        <v>1183</v>
      </c>
      <c r="C394" s="284" t="s">
        <v>493</v>
      </c>
      <c r="D394" s="284" t="s">
        <v>1184</v>
      </c>
      <c r="E394" s="287">
        <v>1467000000</v>
      </c>
      <c r="F394" s="287">
        <v>0</v>
      </c>
      <c r="G394" s="287">
        <v>0</v>
      </c>
      <c r="H394" s="287">
        <v>0</v>
      </c>
      <c r="I394" s="287">
        <v>0</v>
      </c>
      <c r="J394" s="287">
        <v>1467000000</v>
      </c>
      <c r="K394" s="287">
        <v>0</v>
      </c>
      <c r="L394" s="287">
        <v>0</v>
      </c>
      <c r="M394" s="287">
        <v>0</v>
      </c>
      <c r="N394" s="287">
        <v>0</v>
      </c>
      <c r="O394" s="287">
        <v>1467000000</v>
      </c>
    </row>
  </sheetData>
  <autoFilter ref="A1:O395" xr:uid="{00000000-0009-0000-0000-000000000000}">
    <sortState xmlns:xlrd2="http://schemas.microsoft.com/office/spreadsheetml/2017/richdata2" ref="A2:O395">
      <sortCondition ref="A1:A395"/>
    </sortState>
  </autoFilter>
  <pageMargins left="0" right="0" top="0" bottom="0" header="0" footer="0"/>
  <pageSetup paperSize="0" fitToWidth="0" fitToHeight="0" orientation="landscape" horizontalDpi="0" verticalDpi="0" copies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49"/>
  <sheetViews>
    <sheetView workbookViewId="0">
      <pane ySplit="1" topLeftCell="A136" activePane="bottomLeft" state="frozen"/>
      <selection pane="bottomLeft" activeCell="E140" sqref="E140"/>
    </sheetView>
  </sheetViews>
  <sheetFormatPr baseColWidth="10" defaultColWidth="11.42578125" defaultRowHeight="12.75"/>
  <cols>
    <col min="1" max="1" width="41.42578125" style="284" customWidth="1"/>
    <col min="2" max="2" width="7" style="284" customWidth="1"/>
    <col min="3" max="3" width="10.42578125" style="284" customWidth="1"/>
    <col min="4" max="4" width="54" style="294" customWidth="1"/>
    <col min="5" max="5" width="18.28515625" style="284" customWidth="1"/>
    <col min="6" max="16384" width="11.42578125" style="284"/>
  </cols>
  <sheetData>
    <row r="1" spans="1:15" s="292" customFormat="1" ht="37.5" customHeight="1">
      <c r="A1" s="290" t="s">
        <v>194</v>
      </c>
      <c r="B1" s="290" t="s">
        <v>195</v>
      </c>
      <c r="C1" s="290" t="s">
        <v>196</v>
      </c>
      <c r="D1" s="291" t="s">
        <v>197</v>
      </c>
      <c r="E1" s="290" t="s">
        <v>198</v>
      </c>
      <c r="F1" s="290"/>
      <c r="G1" s="290"/>
      <c r="H1" s="290"/>
      <c r="I1" s="290"/>
      <c r="J1" s="290"/>
      <c r="K1" s="290"/>
      <c r="L1" s="290"/>
      <c r="M1" s="290"/>
      <c r="N1" s="290"/>
      <c r="O1" s="290"/>
    </row>
    <row r="2" spans="1:15">
      <c r="A2" s="283" t="s">
        <v>209</v>
      </c>
      <c r="B2" s="283"/>
      <c r="C2" s="283"/>
      <c r="D2" s="293" t="s">
        <v>210</v>
      </c>
      <c r="E2" s="285"/>
      <c r="F2" s="285"/>
      <c r="G2" s="285"/>
      <c r="H2" s="285"/>
      <c r="I2" s="285"/>
      <c r="J2" s="285"/>
      <c r="K2" s="285"/>
      <c r="L2" s="285"/>
      <c r="M2" s="285"/>
      <c r="N2" s="285"/>
      <c r="O2" s="285"/>
    </row>
    <row r="3" spans="1:15">
      <c r="A3" s="283" t="s">
        <v>211</v>
      </c>
      <c r="B3" s="283"/>
      <c r="C3" s="283"/>
      <c r="D3" s="293" t="s">
        <v>212</v>
      </c>
      <c r="E3" s="285"/>
      <c r="F3" s="285"/>
      <c r="G3" s="285"/>
      <c r="H3" s="285"/>
      <c r="I3" s="285"/>
      <c r="J3" s="285"/>
      <c r="K3" s="285"/>
      <c r="L3" s="285"/>
      <c r="M3" s="285"/>
      <c r="N3" s="285"/>
      <c r="O3" s="285"/>
    </row>
    <row r="4" spans="1:15">
      <c r="A4" s="283" t="s">
        <v>213</v>
      </c>
      <c r="B4" s="283"/>
      <c r="C4" s="283"/>
      <c r="D4" s="293" t="s">
        <v>214</v>
      </c>
      <c r="E4" s="285"/>
      <c r="F4" s="285"/>
      <c r="G4" s="285"/>
      <c r="H4" s="285"/>
      <c r="I4" s="285"/>
      <c r="J4" s="285"/>
      <c r="K4" s="285"/>
      <c r="L4" s="285"/>
      <c r="M4" s="285"/>
      <c r="N4" s="285"/>
      <c r="O4" s="285"/>
    </row>
    <row r="5" spans="1:15">
      <c r="A5" s="283" t="s">
        <v>215</v>
      </c>
      <c r="B5" s="283"/>
      <c r="C5" s="283"/>
      <c r="D5" s="293" t="s">
        <v>216</v>
      </c>
      <c r="E5" s="285"/>
      <c r="F5" s="285"/>
      <c r="G5" s="285"/>
      <c r="H5" s="285"/>
      <c r="I5" s="285"/>
      <c r="J5" s="285"/>
      <c r="K5" s="285"/>
      <c r="L5" s="285"/>
      <c r="M5" s="285"/>
      <c r="N5" s="285"/>
      <c r="O5" s="285"/>
    </row>
    <row r="6" spans="1:15">
      <c r="A6" s="283" t="s">
        <v>217</v>
      </c>
      <c r="B6" s="283"/>
      <c r="C6" s="283"/>
      <c r="D6" s="293" t="s">
        <v>218</v>
      </c>
      <c r="E6" s="285"/>
      <c r="F6" s="285"/>
      <c r="G6" s="285"/>
      <c r="H6" s="285"/>
      <c r="I6" s="285"/>
      <c r="J6" s="285"/>
      <c r="K6" s="285"/>
      <c r="L6" s="285"/>
      <c r="M6" s="285"/>
      <c r="N6" s="285"/>
      <c r="O6" s="285"/>
    </row>
    <row r="7" spans="1:15">
      <c r="A7" s="283" t="s">
        <v>219</v>
      </c>
      <c r="B7" s="283"/>
      <c r="C7" s="283"/>
      <c r="D7" s="293" t="s">
        <v>220</v>
      </c>
      <c r="E7" s="285"/>
      <c r="F7" s="285"/>
      <c r="G7" s="285"/>
      <c r="H7" s="285"/>
      <c r="I7" s="285"/>
      <c r="J7" s="285"/>
      <c r="K7" s="285"/>
      <c r="L7" s="285"/>
      <c r="M7" s="285"/>
      <c r="N7" s="285"/>
      <c r="O7" s="285"/>
    </row>
    <row r="8" spans="1:15">
      <c r="A8" s="283" t="s">
        <v>221</v>
      </c>
      <c r="B8" s="283"/>
      <c r="C8" s="283"/>
      <c r="D8" s="293" t="s">
        <v>222</v>
      </c>
      <c r="E8" s="285"/>
      <c r="F8" s="285"/>
      <c r="G8" s="285"/>
      <c r="H8" s="285"/>
      <c r="I8" s="285"/>
      <c r="J8" s="285"/>
      <c r="K8" s="285"/>
      <c r="L8" s="285"/>
      <c r="M8" s="285"/>
      <c r="N8" s="285"/>
      <c r="O8" s="285"/>
    </row>
    <row r="9" spans="1:15">
      <c r="A9" s="284" t="s">
        <v>229</v>
      </c>
      <c r="B9" s="284" t="s">
        <v>230</v>
      </c>
      <c r="C9" s="284" t="s">
        <v>154</v>
      </c>
      <c r="D9" s="294" t="s">
        <v>231</v>
      </c>
      <c r="E9" s="287">
        <v>2000000000</v>
      </c>
      <c r="F9" s="287"/>
      <c r="G9" s="287"/>
      <c r="H9" s="287"/>
      <c r="I9" s="287"/>
      <c r="J9" s="287"/>
      <c r="K9" s="287"/>
      <c r="L9" s="287"/>
      <c r="M9" s="287"/>
      <c r="N9" s="287"/>
      <c r="O9" s="287"/>
    </row>
    <row r="10" spans="1:15">
      <c r="A10" s="284" t="s">
        <v>232</v>
      </c>
      <c r="B10" s="284" t="s">
        <v>233</v>
      </c>
      <c r="C10" s="284" t="s">
        <v>234</v>
      </c>
      <c r="D10" s="294" t="s">
        <v>231</v>
      </c>
      <c r="E10" s="287">
        <v>1864047914</v>
      </c>
      <c r="F10" s="287"/>
      <c r="G10" s="287"/>
      <c r="H10" s="287"/>
      <c r="I10" s="287"/>
      <c r="J10" s="287"/>
      <c r="K10" s="287"/>
      <c r="L10" s="287"/>
      <c r="M10" s="287"/>
      <c r="N10" s="287"/>
      <c r="O10" s="287"/>
    </row>
    <row r="11" spans="1:15">
      <c r="A11" s="283" t="s">
        <v>239</v>
      </c>
      <c r="B11" s="283"/>
      <c r="C11" s="283"/>
      <c r="D11" s="293" t="s">
        <v>240</v>
      </c>
      <c r="E11" s="285"/>
      <c r="F11" s="285"/>
      <c r="G11" s="285"/>
      <c r="H11" s="285"/>
      <c r="I11" s="285"/>
      <c r="J11" s="285"/>
      <c r="K11" s="285"/>
      <c r="L11" s="285"/>
      <c r="M11" s="285"/>
      <c r="N11" s="285"/>
      <c r="O11" s="285"/>
    </row>
    <row r="12" spans="1:15">
      <c r="A12" s="284" t="s">
        <v>244</v>
      </c>
      <c r="B12" s="284" t="s">
        <v>245</v>
      </c>
      <c r="C12" s="284" t="s">
        <v>154</v>
      </c>
      <c r="D12" s="294" t="s">
        <v>246</v>
      </c>
      <c r="E12" s="287">
        <v>25679988</v>
      </c>
      <c r="F12" s="287"/>
      <c r="G12" s="287"/>
      <c r="H12" s="287"/>
      <c r="I12" s="287"/>
      <c r="J12" s="287"/>
      <c r="K12" s="287"/>
      <c r="L12" s="287"/>
      <c r="M12" s="287"/>
      <c r="N12" s="287"/>
      <c r="O12" s="287"/>
    </row>
    <row r="13" spans="1:15">
      <c r="A13" s="283" t="s">
        <v>247</v>
      </c>
      <c r="B13" s="283"/>
      <c r="C13" s="283"/>
      <c r="D13" s="293" t="s">
        <v>248</v>
      </c>
      <c r="E13" s="285"/>
      <c r="F13" s="285"/>
      <c r="G13" s="285"/>
      <c r="H13" s="285"/>
      <c r="I13" s="285"/>
      <c r="J13" s="285"/>
      <c r="K13" s="285"/>
      <c r="L13" s="285"/>
      <c r="M13" s="285"/>
      <c r="N13" s="285"/>
      <c r="O13" s="285"/>
    </row>
    <row r="14" spans="1:15">
      <c r="A14" s="284" t="s">
        <v>249</v>
      </c>
      <c r="B14" s="284" t="s">
        <v>250</v>
      </c>
      <c r="C14" s="284" t="s">
        <v>154</v>
      </c>
      <c r="D14" s="294" t="s">
        <v>251</v>
      </c>
      <c r="E14" s="287">
        <v>45770908</v>
      </c>
      <c r="F14" s="287"/>
      <c r="G14" s="287"/>
      <c r="H14" s="287"/>
      <c r="I14" s="287"/>
      <c r="J14" s="287"/>
      <c r="K14" s="287"/>
      <c r="L14" s="287"/>
      <c r="M14" s="287"/>
      <c r="N14" s="287"/>
      <c r="O14" s="287"/>
    </row>
    <row r="15" spans="1:15">
      <c r="A15" s="283" t="s">
        <v>252</v>
      </c>
      <c r="B15" s="283"/>
      <c r="C15" s="283"/>
      <c r="D15" s="293" t="s">
        <v>253</v>
      </c>
      <c r="E15" s="285"/>
      <c r="F15" s="285"/>
      <c r="G15" s="285"/>
      <c r="H15" s="285"/>
      <c r="I15" s="285"/>
      <c r="J15" s="285"/>
      <c r="K15" s="285"/>
      <c r="L15" s="285"/>
      <c r="M15" s="285"/>
      <c r="N15" s="285"/>
      <c r="O15" s="285"/>
    </row>
    <row r="16" spans="1:15">
      <c r="A16" s="284" t="s">
        <v>260</v>
      </c>
      <c r="B16" s="284" t="s">
        <v>261</v>
      </c>
      <c r="C16" s="284" t="s">
        <v>154</v>
      </c>
      <c r="D16" s="294" t="s">
        <v>40</v>
      </c>
      <c r="E16" s="287">
        <v>147162495</v>
      </c>
      <c r="F16" s="287"/>
      <c r="G16" s="287"/>
      <c r="H16" s="287"/>
      <c r="I16" s="287"/>
      <c r="J16" s="287"/>
      <c r="K16" s="287"/>
      <c r="L16" s="287"/>
      <c r="M16" s="287"/>
      <c r="N16" s="287"/>
      <c r="O16" s="287"/>
    </row>
    <row r="17" spans="1:15">
      <c r="A17" s="283" t="s">
        <v>262</v>
      </c>
      <c r="B17" s="283"/>
      <c r="C17" s="283"/>
      <c r="D17" s="293" t="s">
        <v>263</v>
      </c>
      <c r="E17" s="285"/>
      <c r="F17" s="285"/>
      <c r="G17" s="285"/>
      <c r="H17" s="285"/>
      <c r="I17" s="285"/>
      <c r="J17" s="285"/>
      <c r="K17" s="285"/>
      <c r="L17" s="285"/>
      <c r="M17" s="285"/>
      <c r="N17" s="285"/>
      <c r="O17" s="285"/>
    </row>
    <row r="18" spans="1:15">
      <c r="A18" s="284" t="s">
        <v>270</v>
      </c>
      <c r="B18" s="284" t="s">
        <v>271</v>
      </c>
      <c r="C18" s="284" t="s">
        <v>154</v>
      </c>
      <c r="D18" s="294" t="s">
        <v>41</v>
      </c>
      <c r="E18" s="287">
        <v>101390665</v>
      </c>
      <c r="F18" s="287"/>
      <c r="G18" s="287"/>
      <c r="H18" s="287"/>
      <c r="I18" s="287"/>
      <c r="J18" s="287"/>
      <c r="K18" s="287"/>
      <c r="L18" s="287"/>
      <c r="M18" s="287"/>
      <c r="N18" s="287"/>
      <c r="O18" s="287"/>
    </row>
    <row r="19" spans="1:15">
      <c r="A19" s="283" t="s">
        <v>272</v>
      </c>
      <c r="B19" s="283"/>
      <c r="C19" s="283"/>
      <c r="D19" s="293" t="s">
        <v>273</v>
      </c>
      <c r="E19" s="285"/>
      <c r="F19" s="285"/>
      <c r="G19" s="285"/>
      <c r="H19" s="285"/>
      <c r="I19" s="285"/>
      <c r="J19" s="285"/>
      <c r="K19" s="285"/>
      <c r="L19" s="285"/>
      <c r="M19" s="285"/>
      <c r="N19" s="285"/>
      <c r="O19" s="285"/>
    </row>
    <row r="20" spans="1:15">
      <c r="A20" s="283" t="s">
        <v>274</v>
      </c>
      <c r="B20" s="283"/>
      <c r="C20" s="283"/>
      <c r="D20" s="293" t="s">
        <v>275</v>
      </c>
      <c r="E20" s="285"/>
      <c r="F20" s="285"/>
      <c r="G20" s="285"/>
      <c r="H20" s="285"/>
      <c r="I20" s="285"/>
      <c r="J20" s="285"/>
      <c r="K20" s="285"/>
      <c r="L20" s="285"/>
      <c r="M20" s="285"/>
      <c r="N20" s="285"/>
      <c r="O20" s="285"/>
    </row>
    <row r="21" spans="1:15">
      <c r="A21" s="284" t="s">
        <v>282</v>
      </c>
      <c r="B21" s="284" t="s">
        <v>283</v>
      </c>
      <c r="C21" s="284" t="s">
        <v>154</v>
      </c>
      <c r="D21" s="294" t="s">
        <v>42</v>
      </c>
      <c r="E21" s="287">
        <v>344956850</v>
      </c>
      <c r="F21" s="287"/>
      <c r="G21" s="287"/>
      <c r="H21" s="287"/>
      <c r="I21" s="287"/>
      <c r="J21" s="287"/>
      <c r="K21" s="287"/>
      <c r="L21" s="287"/>
      <c r="M21" s="287"/>
      <c r="N21" s="287"/>
      <c r="O21" s="287"/>
    </row>
    <row r="22" spans="1:15">
      <c r="A22" s="283" t="s">
        <v>287</v>
      </c>
      <c r="B22" s="283"/>
      <c r="C22" s="283"/>
      <c r="D22" s="293" t="s">
        <v>288</v>
      </c>
      <c r="E22" s="285"/>
      <c r="F22" s="285"/>
      <c r="G22" s="285"/>
      <c r="H22" s="285"/>
      <c r="I22" s="285"/>
      <c r="J22" s="285"/>
      <c r="K22" s="285"/>
      <c r="L22" s="285"/>
      <c r="M22" s="285"/>
      <c r="N22" s="285"/>
      <c r="O22" s="285"/>
    </row>
    <row r="23" spans="1:15">
      <c r="A23" s="284" t="s">
        <v>295</v>
      </c>
      <c r="B23" s="284" t="s">
        <v>296</v>
      </c>
      <c r="C23" s="284" t="s">
        <v>154</v>
      </c>
      <c r="D23" s="294" t="s">
        <v>43</v>
      </c>
      <c r="E23" s="287">
        <v>163501550</v>
      </c>
      <c r="F23" s="287"/>
      <c r="G23" s="287"/>
      <c r="H23" s="287"/>
      <c r="I23" s="287"/>
      <c r="J23" s="287"/>
      <c r="K23" s="287"/>
      <c r="L23" s="287"/>
      <c r="M23" s="287"/>
      <c r="N23" s="287"/>
      <c r="O23" s="287"/>
    </row>
    <row r="24" spans="1:15">
      <c r="A24" s="283" t="s">
        <v>48</v>
      </c>
      <c r="B24" s="283"/>
      <c r="C24" s="283"/>
      <c r="D24" s="293" t="s">
        <v>297</v>
      </c>
      <c r="E24" s="285"/>
      <c r="F24" s="285"/>
      <c r="G24" s="285"/>
      <c r="H24" s="285"/>
      <c r="I24" s="285"/>
      <c r="J24" s="285"/>
      <c r="K24" s="285"/>
      <c r="L24" s="285"/>
      <c r="M24" s="285"/>
      <c r="N24" s="285"/>
      <c r="O24" s="285"/>
    </row>
    <row r="25" spans="1:15">
      <c r="A25" s="284" t="s">
        <v>301</v>
      </c>
      <c r="B25" s="284" t="s">
        <v>302</v>
      </c>
      <c r="C25" s="284" t="s">
        <v>154</v>
      </c>
      <c r="D25" s="294" t="s">
        <v>303</v>
      </c>
      <c r="E25" s="287">
        <v>200000000</v>
      </c>
      <c r="F25" s="287"/>
      <c r="G25" s="287"/>
      <c r="H25" s="287"/>
      <c r="I25" s="287"/>
      <c r="J25" s="287"/>
      <c r="K25" s="287"/>
      <c r="L25" s="287"/>
      <c r="M25" s="287"/>
      <c r="N25" s="287"/>
      <c r="O25" s="287"/>
    </row>
    <row r="26" spans="1:15">
      <c r="A26" s="284" t="s">
        <v>304</v>
      </c>
      <c r="B26" s="284" t="s">
        <v>305</v>
      </c>
      <c r="C26" s="284" t="s">
        <v>154</v>
      </c>
      <c r="D26" s="294" t="s">
        <v>306</v>
      </c>
      <c r="E26" s="287">
        <v>6000000</v>
      </c>
      <c r="F26" s="287"/>
      <c r="G26" s="287"/>
      <c r="H26" s="287"/>
      <c r="I26" s="287"/>
      <c r="J26" s="287"/>
      <c r="K26" s="287"/>
      <c r="L26" s="287"/>
      <c r="M26" s="287"/>
      <c r="N26" s="287"/>
      <c r="O26" s="287"/>
    </row>
    <row r="27" spans="1:15">
      <c r="A27" s="283" t="s">
        <v>310</v>
      </c>
      <c r="B27" s="283"/>
      <c r="C27" s="283"/>
      <c r="D27" s="293" t="s">
        <v>311</v>
      </c>
      <c r="E27" s="285"/>
      <c r="F27" s="285"/>
      <c r="G27" s="285"/>
      <c r="H27" s="285"/>
      <c r="I27" s="285"/>
      <c r="J27" s="285"/>
      <c r="K27" s="285"/>
      <c r="L27" s="285"/>
      <c r="M27" s="285"/>
      <c r="N27" s="285"/>
      <c r="O27" s="285"/>
    </row>
    <row r="28" spans="1:15">
      <c r="A28" s="283" t="s">
        <v>312</v>
      </c>
      <c r="B28" s="283"/>
      <c r="C28" s="283"/>
      <c r="D28" s="293" t="s">
        <v>313</v>
      </c>
      <c r="E28" s="285"/>
      <c r="F28" s="285"/>
      <c r="G28" s="285"/>
      <c r="H28" s="285"/>
      <c r="I28" s="285"/>
      <c r="J28" s="285"/>
      <c r="K28" s="285"/>
      <c r="L28" s="285"/>
      <c r="M28" s="285"/>
      <c r="N28" s="285"/>
      <c r="O28" s="285"/>
    </row>
    <row r="29" spans="1:15">
      <c r="A29" s="284" t="s">
        <v>317</v>
      </c>
      <c r="B29" s="284" t="s">
        <v>318</v>
      </c>
      <c r="C29" s="284" t="s">
        <v>154</v>
      </c>
      <c r="D29" s="294" t="s">
        <v>319</v>
      </c>
      <c r="E29" s="287">
        <v>445177630</v>
      </c>
      <c r="F29" s="287"/>
      <c r="G29" s="287"/>
      <c r="H29" s="287"/>
      <c r="I29" s="287"/>
      <c r="J29" s="287"/>
      <c r="K29" s="287"/>
      <c r="L29" s="287"/>
      <c r="M29" s="287"/>
      <c r="N29" s="287"/>
      <c r="O29" s="287"/>
    </row>
    <row r="30" spans="1:15">
      <c r="A30" s="283" t="s">
        <v>323</v>
      </c>
      <c r="B30" s="283"/>
      <c r="C30" s="283"/>
      <c r="D30" s="293" t="s">
        <v>324</v>
      </c>
      <c r="E30" s="285"/>
      <c r="F30" s="285"/>
      <c r="G30" s="285"/>
      <c r="H30" s="285"/>
      <c r="I30" s="285"/>
      <c r="J30" s="285"/>
      <c r="K30" s="285"/>
      <c r="L30" s="285"/>
      <c r="M30" s="285"/>
      <c r="N30" s="285"/>
      <c r="O30" s="285"/>
    </row>
    <row r="31" spans="1:15">
      <c r="A31" s="284" t="s">
        <v>328</v>
      </c>
      <c r="B31" s="284" t="s">
        <v>329</v>
      </c>
      <c r="C31" s="284" t="s">
        <v>154</v>
      </c>
      <c r="D31" s="294" t="s">
        <v>330</v>
      </c>
      <c r="E31" s="287">
        <v>340000000</v>
      </c>
      <c r="F31" s="287"/>
      <c r="G31" s="287"/>
      <c r="H31" s="287"/>
      <c r="I31" s="287"/>
      <c r="J31" s="287"/>
      <c r="K31" s="287"/>
      <c r="L31" s="287"/>
      <c r="M31" s="287"/>
      <c r="N31" s="287"/>
      <c r="O31" s="287"/>
    </row>
    <row r="32" spans="1:15">
      <c r="A32" s="283" t="s">
        <v>334</v>
      </c>
      <c r="B32" s="283"/>
      <c r="C32" s="283"/>
      <c r="D32" s="293" t="s">
        <v>335</v>
      </c>
      <c r="E32" s="285"/>
      <c r="F32" s="285"/>
      <c r="G32" s="285"/>
      <c r="H32" s="285"/>
      <c r="I32" s="285"/>
      <c r="J32" s="285"/>
      <c r="K32" s="285"/>
      <c r="L32" s="285"/>
      <c r="M32" s="285"/>
      <c r="N32" s="285"/>
      <c r="O32" s="285"/>
    </row>
    <row r="33" spans="1:15">
      <c r="A33" s="284" t="s">
        <v>342</v>
      </c>
      <c r="B33" s="284" t="s">
        <v>343</v>
      </c>
      <c r="C33" s="284" t="s">
        <v>154</v>
      </c>
      <c r="D33" s="294" t="s">
        <v>344</v>
      </c>
      <c r="E33" s="287">
        <v>391295584</v>
      </c>
      <c r="F33" s="287"/>
      <c r="G33" s="287"/>
      <c r="H33" s="287"/>
      <c r="I33" s="287"/>
      <c r="J33" s="287"/>
      <c r="K33" s="287"/>
      <c r="L33" s="287"/>
      <c r="M33" s="287"/>
      <c r="N33" s="287"/>
      <c r="O33" s="287"/>
    </row>
    <row r="34" spans="1:15">
      <c r="A34" s="284" t="s">
        <v>345</v>
      </c>
      <c r="B34" s="284" t="s">
        <v>346</v>
      </c>
      <c r="C34" s="284" t="s">
        <v>154</v>
      </c>
      <c r="D34" s="294" t="s">
        <v>347</v>
      </c>
      <c r="E34" s="287">
        <v>62150000</v>
      </c>
      <c r="F34" s="287"/>
      <c r="G34" s="287"/>
      <c r="H34" s="287"/>
      <c r="I34" s="287"/>
      <c r="J34" s="287"/>
      <c r="K34" s="287"/>
      <c r="L34" s="287"/>
      <c r="M34" s="287"/>
      <c r="N34" s="287"/>
      <c r="O34" s="287"/>
    </row>
    <row r="35" spans="1:15">
      <c r="A35" s="283" t="s">
        <v>351</v>
      </c>
      <c r="B35" s="283"/>
      <c r="C35" s="283"/>
      <c r="D35" s="293" t="s">
        <v>352</v>
      </c>
      <c r="E35" s="285"/>
      <c r="F35" s="285"/>
      <c r="G35" s="285"/>
      <c r="H35" s="285"/>
      <c r="I35" s="285"/>
      <c r="J35" s="285"/>
      <c r="K35" s="285"/>
      <c r="L35" s="285"/>
      <c r="M35" s="285"/>
      <c r="N35" s="285"/>
      <c r="O35" s="285"/>
    </row>
    <row r="36" spans="1:15">
      <c r="A36" s="284" t="s">
        <v>356</v>
      </c>
      <c r="B36" s="284" t="s">
        <v>357</v>
      </c>
      <c r="C36" s="284" t="s">
        <v>154</v>
      </c>
      <c r="D36" s="294" t="s">
        <v>358</v>
      </c>
      <c r="E36" s="287">
        <v>148027534</v>
      </c>
      <c r="F36" s="287"/>
      <c r="G36" s="287"/>
      <c r="H36" s="287"/>
      <c r="I36" s="287"/>
      <c r="J36" s="287"/>
      <c r="K36" s="287"/>
      <c r="L36" s="287"/>
      <c r="M36" s="287"/>
      <c r="N36" s="287"/>
      <c r="O36" s="287"/>
    </row>
    <row r="37" spans="1:15" ht="25.5">
      <c r="A37" s="283" t="s">
        <v>362</v>
      </c>
      <c r="B37" s="283"/>
      <c r="C37" s="283"/>
      <c r="D37" s="293" t="s">
        <v>363</v>
      </c>
      <c r="E37" s="285"/>
      <c r="F37" s="285"/>
      <c r="G37" s="285"/>
      <c r="H37" s="285"/>
      <c r="I37" s="285"/>
      <c r="J37" s="285"/>
      <c r="K37" s="285"/>
      <c r="L37" s="285"/>
      <c r="M37" s="285"/>
      <c r="N37" s="285"/>
      <c r="O37" s="285"/>
    </row>
    <row r="38" spans="1:15">
      <c r="A38" s="284" t="s">
        <v>367</v>
      </c>
      <c r="B38" s="284" t="s">
        <v>368</v>
      </c>
      <c r="C38" s="284" t="s">
        <v>154</v>
      </c>
      <c r="D38" s="294" t="s">
        <v>369</v>
      </c>
      <c r="E38" s="287">
        <v>45200000</v>
      </c>
      <c r="F38" s="287"/>
      <c r="G38" s="287"/>
      <c r="H38" s="287"/>
      <c r="I38" s="287"/>
      <c r="J38" s="287"/>
      <c r="K38" s="287"/>
      <c r="L38" s="287"/>
      <c r="M38" s="287"/>
      <c r="N38" s="287"/>
      <c r="O38" s="287"/>
    </row>
    <row r="39" spans="1:15">
      <c r="A39" s="283" t="s">
        <v>373</v>
      </c>
      <c r="B39" s="283"/>
      <c r="C39" s="283"/>
      <c r="D39" s="293" t="s">
        <v>374</v>
      </c>
      <c r="E39" s="285"/>
      <c r="F39" s="285"/>
      <c r="G39" s="285"/>
      <c r="H39" s="285"/>
      <c r="I39" s="285"/>
      <c r="J39" s="285"/>
      <c r="K39" s="285"/>
      <c r="L39" s="285"/>
      <c r="M39" s="285"/>
      <c r="N39" s="285"/>
      <c r="O39" s="285"/>
    </row>
    <row r="40" spans="1:15">
      <c r="A40" s="284" t="s">
        <v>378</v>
      </c>
      <c r="B40" s="284" t="s">
        <v>379</v>
      </c>
      <c r="C40" s="284" t="s">
        <v>154</v>
      </c>
      <c r="D40" s="294" t="s">
        <v>380</v>
      </c>
      <c r="E40" s="287">
        <v>114314131</v>
      </c>
      <c r="F40" s="287"/>
      <c r="G40" s="287"/>
      <c r="H40" s="287"/>
      <c r="I40" s="287"/>
      <c r="J40" s="287"/>
      <c r="K40" s="287"/>
      <c r="L40" s="287"/>
      <c r="M40" s="287"/>
      <c r="N40" s="287"/>
      <c r="O40" s="287"/>
    </row>
    <row r="41" spans="1:15">
      <c r="A41" s="283" t="s">
        <v>381</v>
      </c>
      <c r="B41" s="283"/>
      <c r="C41" s="283"/>
      <c r="D41" s="293" t="s">
        <v>382</v>
      </c>
      <c r="E41" s="285"/>
      <c r="F41" s="285"/>
      <c r="G41" s="285"/>
      <c r="H41" s="285"/>
      <c r="I41" s="285"/>
      <c r="J41" s="285"/>
      <c r="K41" s="285"/>
      <c r="L41" s="285"/>
      <c r="M41" s="285"/>
      <c r="N41" s="285"/>
      <c r="O41" s="285"/>
    </row>
    <row r="42" spans="1:15">
      <c r="A42" s="284" t="s">
        <v>386</v>
      </c>
      <c r="B42" s="284" t="s">
        <v>387</v>
      </c>
      <c r="C42" s="284" t="s">
        <v>154</v>
      </c>
      <c r="D42" s="294" t="s">
        <v>388</v>
      </c>
      <c r="E42" s="287">
        <v>19875512</v>
      </c>
      <c r="F42" s="287"/>
      <c r="G42" s="287"/>
      <c r="H42" s="287"/>
      <c r="I42" s="287"/>
      <c r="J42" s="287"/>
      <c r="K42" s="287"/>
      <c r="L42" s="287"/>
      <c r="M42" s="287"/>
      <c r="N42" s="287"/>
      <c r="O42" s="287"/>
    </row>
    <row r="43" spans="1:15">
      <c r="A43" s="283" t="s">
        <v>389</v>
      </c>
      <c r="B43" s="283"/>
      <c r="C43" s="283"/>
      <c r="D43" s="293" t="s">
        <v>390</v>
      </c>
      <c r="E43" s="285"/>
      <c r="F43" s="285"/>
      <c r="G43" s="285"/>
      <c r="H43" s="285"/>
      <c r="I43" s="285"/>
      <c r="J43" s="285"/>
      <c r="K43" s="285"/>
      <c r="L43" s="285"/>
      <c r="M43" s="285"/>
      <c r="N43" s="285"/>
      <c r="O43" s="285"/>
    </row>
    <row r="44" spans="1:15">
      <c r="A44" s="284" t="s">
        <v>394</v>
      </c>
      <c r="B44" s="284" t="s">
        <v>395</v>
      </c>
      <c r="C44" s="284" t="s">
        <v>154</v>
      </c>
      <c r="D44" s="294" t="s">
        <v>396</v>
      </c>
      <c r="E44" s="287">
        <v>22690694</v>
      </c>
      <c r="F44" s="287"/>
      <c r="G44" s="287"/>
      <c r="H44" s="287"/>
      <c r="I44" s="287"/>
      <c r="J44" s="287"/>
      <c r="K44" s="287"/>
      <c r="L44" s="287"/>
      <c r="M44" s="287"/>
      <c r="N44" s="287"/>
      <c r="O44" s="287"/>
    </row>
    <row r="45" spans="1:15" ht="25.5">
      <c r="A45" s="283" t="s">
        <v>397</v>
      </c>
      <c r="B45" s="283"/>
      <c r="C45" s="283"/>
      <c r="D45" s="293" t="s">
        <v>398</v>
      </c>
      <c r="E45" s="285"/>
      <c r="F45" s="285"/>
      <c r="G45" s="285"/>
      <c r="H45" s="285"/>
      <c r="I45" s="285"/>
      <c r="J45" s="285"/>
      <c r="K45" s="285"/>
      <c r="L45" s="285"/>
      <c r="M45" s="285"/>
      <c r="N45" s="285"/>
      <c r="O45" s="285"/>
    </row>
    <row r="46" spans="1:15">
      <c r="A46" s="284" t="s">
        <v>402</v>
      </c>
      <c r="B46" s="284" t="s">
        <v>403</v>
      </c>
      <c r="C46" s="284" t="s">
        <v>154</v>
      </c>
      <c r="D46" s="294" t="s">
        <v>404</v>
      </c>
      <c r="E46" s="287">
        <v>38144411</v>
      </c>
      <c r="F46" s="287"/>
      <c r="G46" s="287"/>
      <c r="H46" s="287"/>
      <c r="I46" s="287"/>
      <c r="J46" s="287"/>
      <c r="K46" s="287"/>
      <c r="L46" s="287"/>
      <c r="M46" s="287"/>
      <c r="N46" s="287"/>
      <c r="O46" s="287"/>
    </row>
    <row r="47" spans="1:15" ht="25.5">
      <c r="A47" s="283" t="s">
        <v>405</v>
      </c>
      <c r="B47" s="283"/>
      <c r="C47" s="283"/>
      <c r="D47" s="293" t="s">
        <v>406</v>
      </c>
      <c r="E47" s="285"/>
      <c r="F47" s="285"/>
      <c r="G47" s="285"/>
      <c r="H47" s="285"/>
      <c r="I47" s="285"/>
      <c r="J47" s="285"/>
      <c r="K47" s="285"/>
      <c r="L47" s="285"/>
      <c r="M47" s="285"/>
      <c r="N47" s="285"/>
      <c r="O47" s="285"/>
    </row>
    <row r="48" spans="1:15">
      <c r="A48" s="283" t="s">
        <v>407</v>
      </c>
      <c r="B48" s="283"/>
      <c r="C48" s="283"/>
      <c r="D48" s="293" t="s">
        <v>324</v>
      </c>
      <c r="E48" s="285"/>
      <c r="F48" s="285"/>
      <c r="G48" s="285"/>
      <c r="H48" s="285"/>
      <c r="I48" s="285"/>
      <c r="J48" s="285"/>
      <c r="K48" s="285"/>
      <c r="L48" s="285"/>
      <c r="M48" s="285"/>
      <c r="N48" s="285"/>
      <c r="O48" s="285"/>
    </row>
    <row r="49" spans="1:15">
      <c r="A49" s="284" t="s">
        <v>408</v>
      </c>
      <c r="B49" s="284" t="s">
        <v>409</v>
      </c>
      <c r="C49" s="284" t="s">
        <v>154</v>
      </c>
      <c r="D49" s="294" t="s">
        <v>410</v>
      </c>
      <c r="E49" s="287">
        <v>62150000</v>
      </c>
      <c r="F49" s="287"/>
      <c r="G49" s="287"/>
      <c r="H49" s="287"/>
      <c r="I49" s="287"/>
      <c r="J49" s="287"/>
      <c r="K49" s="287"/>
      <c r="L49" s="287"/>
      <c r="M49" s="287"/>
      <c r="N49" s="287"/>
      <c r="O49" s="287"/>
    </row>
    <row r="50" spans="1:15" ht="25.5">
      <c r="A50" s="283" t="s">
        <v>411</v>
      </c>
      <c r="B50" s="283"/>
      <c r="C50" s="283"/>
      <c r="D50" s="293" t="s">
        <v>412</v>
      </c>
      <c r="E50" s="285"/>
      <c r="F50" s="285"/>
      <c r="G50" s="285"/>
      <c r="H50" s="285"/>
      <c r="I50" s="285"/>
      <c r="J50" s="285"/>
      <c r="K50" s="285"/>
      <c r="L50" s="285"/>
      <c r="M50" s="285"/>
      <c r="N50" s="285"/>
      <c r="O50" s="285"/>
    </row>
    <row r="51" spans="1:15">
      <c r="A51" s="283" t="s">
        <v>413</v>
      </c>
      <c r="B51" s="283"/>
      <c r="C51" s="283"/>
      <c r="D51" s="293" t="s">
        <v>273</v>
      </c>
      <c r="E51" s="285"/>
      <c r="F51" s="285"/>
      <c r="G51" s="285"/>
      <c r="H51" s="285"/>
      <c r="I51" s="285"/>
      <c r="J51" s="285"/>
      <c r="K51" s="285"/>
      <c r="L51" s="285"/>
      <c r="M51" s="285"/>
      <c r="N51" s="285"/>
      <c r="O51" s="285"/>
    </row>
    <row r="52" spans="1:15">
      <c r="A52" s="283" t="s">
        <v>44</v>
      </c>
      <c r="B52" s="283"/>
      <c r="C52" s="283"/>
      <c r="D52" s="293" t="s">
        <v>414</v>
      </c>
      <c r="E52" s="285"/>
      <c r="F52" s="285"/>
      <c r="G52" s="285"/>
      <c r="H52" s="285"/>
      <c r="I52" s="285"/>
      <c r="J52" s="285"/>
      <c r="K52" s="285"/>
      <c r="L52" s="285"/>
      <c r="M52" s="285"/>
      <c r="N52" s="285"/>
      <c r="O52" s="285"/>
    </row>
    <row r="53" spans="1:15">
      <c r="A53" s="283" t="s">
        <v>45</v>
      </c>
      <c r="B53" s="283"/>
      <c r="C53" s="283"/>
      <c r="D53" s="293" t="s">
        <v>418</v>
      </c>
      <c r="E53" s="285"/>
      <c r="F53" s="285"/>
      <c r="G53" s="285"/>
      <c r="H53" s="285"/>
      <c r="I53" s="285"/>
      <c r="J53" s="285"/>
      <c r="K53" s="285"/>
      <c r="L53" s="285"/>
      <c r="M53" s="285"/>
      <c r="N53" s="285"/>
      <c r="O53" s="285"/>
    </row>
    <row r="54" spans="1:15">
      <c r="A54" s="284" t="s">
        <v>425</v>
      </c>
      <c r="B54" s="284" t="s">
        <v>426</v>
      </c>
      <c r="C54" s="284" t="s">
        <v>154</v>
      </c>
      <c r="D54" s="294" t="s">
        <v>427</v>
      </c>
      <c r="E54" s="287">
        <v>141000000</v>
      </c>
      <c r="F54" s="287"/>
      <c r="G54" s="287"/>
      <c r="H54" s="287"/>
      <c r="I54" s="287"/>
      <c r="J54" s="287"/>
      <c r="K54" s="287"/>
      <c r="L54" s="287"/>
      <c r="M54" s="287"/>
      <c r="N54" s="287"/>
      <c r="O54" s="287"/>
    </row>
    <row r="55" spans="1:15">
      <c r="A55" s="283" t="s">
        <v>47</v>
      </c>
      <c r="B55" s="283"/>
      <c r="C55" s="283"/>
      <c r="D55" s="293" t="s">
        <v>428</v>
      </c>
      <c r="E55" s="285"/>
      <c r="F55" s="285"/>
      <c r="G55" s="285"/>
      <c r="H55" s="285"/>
      <c r="I55" s="285"/>
      <c r="J55" s="285"/>
      <c r="K55" s="285"/>
      <c r="L55" s="285"/>
      <c r="M55" s="285"/>
      <c r="N55" s="285"/>
      <c r="O55" s="285"/>
    </row>
    <row r="56" spans="1:15">
      <c r="A56" s="284" t="s">
        <v>435</v>
      </c>
      <c r="B56" s="284" t="s">
        <v>436</v>
      </c>
      <c r="C56" s="284" t="s">
        <v>154</v>
      </c>
      <c r="D56" s="294" t="s">
        <v>46</v>
      </c>
      <c r="E56" s="287">
        <v>23725884</v>
      </c>
      <c r="F56" s="287"/>
      <c r="G56" s="287"/>
      <c r="H56" s="287"/>
      <c r="I56" s="287"/>
      <c r="J56" s="287"/>
      <c r="K56" s="287"/>
      <c r="L56" s="287"/>
      <c r="M56" s="287"/>
      <c r="N56" s="287"/>
      <c r="O56" s="287"/>
    </row>
    <row r="57" spans="1:15">
      <c r="A57" s="283" t="s">
        <v>437</v>
      </c>
      <c r="B57" s="283"/>
      <c r="C57" s="283"/>
      <c r="D57" s="293" t="s">
        <v>438</v>
      </c>
      <c r="E57" s="285"/>
      <c r="F57" s="285"/>
      <c r="G57" s="285"/>
      <c r="H57" s="285"/>
      <c r="I57" s="285"/>
      <c r="J57" s="285"/>
      <c r="K57" s="285"/>
      <c r="L57" s="285"/>
      <c r="M57" s="285"/>
      <c r="N57" s="285"/>
      <c r="O57" s="285"/>
    </row>
    <row r="58" spans="1:15">
      <c r="A58" s="284" t="s">
        <v>439</v>
      </c>
      <c r="B58" s="284" t="s">
        <v>440</v>
      </c>
      <c r="C58" s="284" t="s">
        <v>154</v>
      </c>
      <c r="D58" s="294" t="s">
        <v>441</v>
      </c>
      <c r="E58" s="287">
        <v>63190576</v>
      </c>
      <c r="F58" s="287"/>
      <c r="G58" s="287"/>
      <c r="H58" s="287"/>
      <c r="I58" s="287"/>
      <c r="J58" s="287"/>
      <c r="K58" s="287"/>
      <c r="L58" s="287"/>
      <c r="M58" s="287"/>
      <c r="N58" s="287"/>
      <c r="O58" s="287"/>
    </row>
    <row r="59" spans="1:15" ht="25.5">
      <c r="A59" s="283" t="s">
        <v>442</v>
      </c>
      <c r="B59" s="283"/>
      <c r="C59" s="283"/>
      <c r="D59" s="293" t="s">
        <v>443</v>
      </c>
      <c r="E59" s="285"/>
      <c r="F59" s="285"/>
      <c r="G59" s="285"/>
      <c r="H59" s="285"/>
      <c r="I59" s="285"/>
      <c r="J59" s="285"/>
      <c r="K59" s="285"/>
      <c r="L59" s="285"/>
      <c r="M59" s="285"/>
      <c r="N59" s="285"/>
      <c r="O59" s="285"/>
    </row>
    <row r="60" spans="1:15">
      <c r="A60" s="284" t="s">
        <v>444</v>
      </c>
      <c r="B60" s="284" t="s">
        <v>445</v>
      </c>
      <c r="C60" s="284" t="s">
        <v>154</v>
      </c>
      <c r="D60" s="294" t="s">
        <v>446</v>
      </c>
      <c r="E60" s="287">
        <v>11847400</v>
      </c>
      <c r="F60" s="287"/>
      <c r="G60" s="287"/>
      <c r="H60" s="287"/>
      <c r="I60" s="287"/>
      <c r="J60" s="287"/>
      <c r="K60" s="287"/>
      <c r="L60" s="287"/>
      <c r="M60" s="287"/>
      <c r="N60" s="287"/>
      <c r="O60" s="287"/>
    </row>
    <row r="61" spans="1:15">
      <c r="A61" s="283" t="s">
        <v>447</v>
      </c>
      <c r="B61" s="283"/>
      <c r="C61" s="283"/>
      <c r="D61" s="293" t="s">
        <v>448</v>
      </c>
      <c r="E61" s="285"/>
      <c r="F61" s="285"/>
      <c r="G61" s="285"/>
      <c r="H61" s="285"/>
      <c r="I61" s="285"/>
      <c r="J61" s="285"/>
      <c r="K61" s="285"/>
      <c r="L61" s="285"/>
      <c r="M61" s="285"/>
      <c r="N61" s="285"/>
      <c r="O61" s="285"/>
    </row>
    <row r="62" spans="1:15">
      <c r="A62" s="283" t="s">
        <v>452</v>
      </c>
      <c r="B62" s="283"/>
      <c r="C62" s="283"/>
      <c r="D62" s="293" t="s">
        <v>453</v>
      </c>
      <c r="E62" s="285"/>
      <c r="F62" s="285"/>
      <c r="G62" s="285"/>
      <c r="H62" s="285"/>
      <c r="I62" s="285"/>
      <c r="J62" s="285"/>
      <c r="K62" s="285"/>
      <c r="L62" s="285"/>
      <c r="M62" s="285"/>
      <c r="N62" s="285"/>
      <c r="O62" s="285"/>
    </row>
    <row r="63" spans="1:15">
      <c r="A63" s="284" t="s">
        <v>460</v>
      </c>
      <c r="B63" s="284" t="s">
        <v>461</v>
      </c>
      <c r="C63" s="284" t="s">
        <v>154</v>
      </c>
      <c r="D63" s="294" t="s">
        <v>462</v>
      </c>
      <c r="E63" s="287">
        <v>40000000</v>
      </c>
      <c r="F63" s="287"/>
      <c r="G63" s="287"/>
      <c r="H63" s="287"/>
      <c r="I63" s="287"/>
      <c r="J63" s="287"/>
      <c r="K63" s="287"/>
      <c r="L63" s="287"/>
      <c r="M63" s="287"/>
      <c r="N63" s="287"/>
      <c r="O63" s="287"/>
    </row>
    <row r="64" spans="1:15">
      <c r="A64" s="284" t="s">
        <v>463</v>
      </c>
      <c r="B64" s="284" t="s">
        <v>464</v>
      </c>
      <c r="C64" s="284" t="s">
        <v>154</v>
      </c>
      <c r="D64" s="294" t="s">
        <v>31</v>
      </c>
      <c r="E64" s="287">
        <v>60000000</v>
      </c>
      <c r="F64" s="287"/>
      <c r="G64" s="287"/>
      <c r="H64" s="287"/>
      <c r="I64" s="287"/>
      <c r="J64" s="287"/>
      <c r="K64" s="287"/>
      <c r="L64" s="287"/>
      <c r="M64" s="287"/>
      <c r="N64" s="287"/>
      <c r="O64" s="287"/>
    </row>
    <row r="65" spans="1:15">
      <c r="A65" s="283" t="s">
        <v>465</v>
      </c>
      <c r="B65" s="283"/>
      <c r="C65" s="283"/>
      <c r="D65" s="293" t="s">
        <v>466</v>
      </c>
      <c r="E65" s="285"/>
      <c r="F65" s="285"/>
      <c r="G65" s="285"/>
      <c r="H65" s="285"/>
      <c r="I65" s="285"/>
      <c r="J65" s="285"/>
      <c r="K65" s="285"/>
      <c r="L65" s="285"/>
      <c r="M65" s="285"/>
      <c r="N65" s="285"/>
      <c r="O65" s="285"/>
    </row>
    <row r="66" spans="1:15" ht="25.5">
      <c r="A66" s="283" t="s">
        <v>473</v>
      </c>
      <c r="B66" s="283"/>
      <c r="C66" s="283"/>
      <c r="D66" s="293" t="s">
        <v>412</v>
      </c>
      <c r="E66" s="285"/>
      <c r="F66" s="285"/>
      <c r="G66" s="285"/>
      <c r="H66" s="285"/>
      <c r="I66" s="285"/>
      <c r="J66" s="285"/>
      <c r="K66" s="285"/>
      <c r="L66" s="285"/>
      <c r="M66" s="285"/>
      <c r="N66" s="285"/>
      <c r="O66" s="285"/>
    </row>
    <row r="67" spans="1:15">
      <c r="A67" s="283" t="s">
        <v>474</v>
      </c>
      <c r="B67" s="283"/>
      <c r="C67" s="283"/>
      <c r="D67" s="293" t="s">
        <v>475</v>
      </c>
      <c r="E67" s="285"/>
      <c r="F67" s="285"/>
      <c r="G67" s="285"/>
      <c r="H67" s="285"/>
      <c r="I67" s="285"/>
      <c r="J67" s="285"/>
      <c r="K67" s="285"/>
      <c r="L67" s="285"/>
      <c r="M67" s="285"/>
      <c r="N67" s="285"/>
      <c r="O67" s="285"/>
    </row>
    <row r="68" spans="1:15">
      <c r="A68" s="284" t="s">
        <v>476</v>
      </c>
      <c r="B68" s="284" t="s">
        <v>477</v>
      </c>
      <c r="C68" s="284" t="s">
        <v>154</v>
      </c>
      <c r="D68" s="294" t="s">
        <v>478</v>
      </c>
      <c r="E68" s="287">
        <v>33822250</v>
      </c>
      <c r="F68" s="287"/>
      <c r="G68" s="287"/>
      <c r="H68" s="287"/>
      <c r="I68" s="287"/>
      <c r="J68" s="287"/>
      <c r="K68" s="287"/>
      <c r="L68" s="287"/>
      <c r="M68" s="287"/>
      <c r="N68" s="287"/>
      <c r="O68" s="287"/>
    </row>
    <row r="69" spans="1:15">
      <c r="A69" s="283" t="s">
        <v>479</v>
      </c>
      <c r="B69" s="283"/>
      <c r="C69" s="283"/>
      <c r="D69" s="293" t="s">
        <v>480</v>
      </c>
      <c r="E69" s="285"/>
      <c r="F69" s="285"/>
      <c r="G69" s="285"/>
      <c r="H69" s="285"/>
      <c r="I69" s="285"/>
      <c r="J69" s="285"/>
      <c r="K69" s="285"/>
      <c r="L69" s="285"/>
      <c r="M69" s="285"/>
      <c r="N69" s="285"/>
      <c r="O69" s="285"/>
    </row>
    <row r="70" spans="1:15">
      <c r="A70" s="283" t="s">
        <v>481</v>
      </c>
      <c r="B70" s="283"/>
      <c r="C70" s="283"/>
      <c r="D70" s="293" t="s">
        <v>482</v>
      </c>
      <c r="E70" s="285"/>
      <c r="F70" s="285"/>
      <c r="G70" s="285"/>
      <c r="H70" s="285"/>
      <c r="I70" s="285"/>
      <c r="J70" s="285"/>
      <c r="K70" s="285"/>
      <c r="L70" s="285"/>
      <c r="M70" s="285"/>
      <c r="N70" s="285"/>
      <c r="O70" s="285"/>
    </row>
    <row r="71" spans="1:15">
      <c r="A71" s="283" t="s">
        <v>483</v>
      </c>
      <c r="B71" s="283"/>
      <c r="C71" s="283"/>
      <c r="D71" s="293" t="s">
        <v>484</v>
      </c>
      <c r="E71" s="285"/>
      <c r="F71" s="285"/>
      <c r="G71" s="285"/>
      <c r="H71" s="285"/>
      <c r="I71" s="285"/>
      <c r="J71" s="285"/>
      <c r="K71" s="285"/>
      <c r="L71" s="285"/>
      <c r="M71" s="285"/>
      <c r="N71" s="285"/>
      <c r="O71" s="285"/>
    </row>
    <row r="72" spans="1:15">
      <c r="A72" s="283" t="s">
        <v>485</v>
      </c>
      <c r="B72" s="283"/>
      <c r="C72" s="283"/>
      <c r="D72" s="293" t="s">
        <v>486</v>
      </c>
      <c r="E72" s="285"/>
      <c r="F72" s="285"/>
      <c r="G72" s="285"/>
      <c r="H72" s="285"/>
      <c r="I72" s="285"/>
      <c r="J72" s="285"/>
      <c r="K72" s="285"/>
      <c r="L72" s="285"/>
      <c r="M72" s="285"/>
      <c r="N72" s="285"/>
      <c r="O72" s="285"/>
    </row>
    <row r="73" spans="1:15" ht="25.5">
      <c r="A73" s="283" t="s">
        <v>487</v>
      </c>
      <c r="B73" s="283"/>
      <c r="C73" s="283"/>
      <c r="D73" s="293" t="s">
        <v>488</v>
      </c>
      <c r="E73" s="285"/>
      <c r="F73" s="285"/>
      <c r="G73" s="285"/>
      <c r="H73" s="285"/>
      <c r="I73" s="285"/>
      <c r="J73" s="285"/>
      <c r="K73" s="285"/>
      <c r="L73" s="285"/>
      <c r="M73" s="285"/>
      <c r="N73" s="285"/>
      <c r="O73" s="285"/>
    </row>
    <row r="74" spans="1:15" ht="25.5">
      <c r="A74" s="283" t="s">
        <v>489</v>
      </c>
      <c r="B74" s="283"/>
      <c r="C74" s="283"/>
      <c r="D74" s="293" t="s">
        <v>490</v>
      </c>
      <c r="E74" s="285"/>
      <c r="F74" s="285"/>
      <c r="G74" s="285"/>
      <c r="H74" s="285"/>
      <c r="I74" s="285"/>
      <c r="J74" s="285"/>
      <c r="K74" s="285"/>
      <c r="L74" s="285"/>
      <c r="M74" s="285"/>
      <c r="N74" s="285"/>
      <c r="O74" s="285"/>
    </row>
    <row r="75" spans="1:15">
      <c r="A75" s="284" t="s">
        <v>501</v>
      </c>
      <c r="B75" s="284" t="s">
        <v>502</v>
      </c>
      <c r="C75" s="284" t="s">
        <v>154</v>
      </c>
      <c r="D75" s="294" t="s">
        <v>503</v>
      </c>
      <c r="E75" s="287">
        <v>40000000</v>
      </c>
      <c r="F75" s="287"/>
      <c r="G75" s="287"/>
      <c r="H75" s="287"/>
      <c r="I75" s="287"/>
      <c r="J75" s="287"/>
      <c r="K75" s="287"/>
      <c r="L75" s="287"/>
      <c r="M75" s="287"/>
      <c r="N75" s="287"/>
      <c r="O75" s="287"/>
    </row>
    <row r="76" spans="1:15">
      <c r="A76" s="283" t="s">
        <v>504</v>
      </c>
      <c r="B76" s="283"/>
      <c r="C76" s="283"/>
      <c r="D76" s="293" t="s">
        <v>505</v>
      </c>
      <c r="E76" s="285"/>
      <c r="F76" s="285"/>
      <c r="G76" s="285"/>
      <c r="H76" s="285"/>
      <c r="I76" s="285"/>
      <c r="J76" s="285"/>
      <c r="K76" s="285"/>
      <c r="L76" s="285"/>
      <c r="M76" s="285"/>
      <c r="N76" s="285"/>
      <c r="O76" s="285"/>
    </row>
    <row r="77" spans="1:15">
      <c r="A77" s="283" t="s">
        <v>506</v>
      </c>
      <c r="B77" s="283"/>
      <c r="C77" s="283"/>
      <c r="D77" s="293" t="s">
        <v>507</v>
      </c>
      <c r="E77" s="285"/>
      <c r="F77" s="285"/>
      <c r="G77" s="285"/>
      <c r="H77" s="285"/>
      <c r="I77" s="285"/>
      <c r="J77" s="285"/>
      <c r="K77" s="285"/>
      <c r="L77" s="285"/>
      <c r="M77" s="285"/>
      <c r="N77" s="285"/>
      <c r="O77" s="285"/>
    </row>
    <row r="78" spans="1:15">
      <c r="A78" s="283" t="s">
        <v>508</v>
      </c>
      <c r="B78" s="283"/>
      <c r="C78" s="283"/>
      <c r="D78" s="293" t="s">
        <v>509</v>
      </c>
      <c r="E78" s="285"/>
      <c r="F78" s="285"/>
      <c r="G78" s="285"/>
      <c r="H78" s="285"/>
      <c r="I78" s="285"/>
      <c r="J78" s="285"/>
      <c r="K78" s="285"/>
      <c r="L78" s="285"/>
      <c r="M78" s="285"/>
      <c r="N78" s="285"/>
      <c r="O78" s="285"/>
    </row>
    <row r="79" spans="1:15">
      <c r="A79" s="284" t="s">
        <v>513</v>
      </c>
      <c r="B79" s="284" t="s">
        <v>514</v>
      </c>
      <c r="C79" s="284" t="s">
        <v>154</v>
      </c>
      <c r="D79" s="294" t="s">
        <v>515</v>
      </c>
      <c r="E79" s="287">
        <v>450000000</v>
      </c>
      <c r="F79" s="287"/>
      <c r="G79" s="287"/>
      <c r="H79" s="287"/>
      <c r="I79" s="287"/>
      <c r="J79" s="287"/>
      <c r="K79" s="287"/>
      <c r="L79" s="287"/>
      <c r="M79" s="287"/>
      <c r="N79" s="287"/>
      <c r="O79" s="287"/>
    </row>
    <row r="80" spans="1:15" ht="38.25">
      <c r="A80" s="283" t="s">
        <v>516</v>
      </c>
      <c r="B80" s="283"/>
      <c r="C80" s="283"/>
      <c r="D80" s="293" t="s">
        <v>517</v>
      </c>
      <c r="E80" s="285"/>
      <c r="F80" s="285"/>
      <c r="G80" s="285"/>
      <c r="H80" s="285"/>
      <c r="I80" s="285"/>
      <c r="J80" s="285"/>
      <c r="K80" s="285"/>
      <c r="L80" s="285"/>
      <c r="M80" s="285"/>
      <c r="N80" s="285"/>
      <c r="O80" s="285"/>
    </row>
    <row r="81" spans="1:15">
      <c r="A81" s="284" t="s">
        <v>518</v>
      </c>
      <c r="B81" s="284" t="s">
        <v>519</v>
      </c>
      <c r="C81" s="284" t="s">
        <v>154</v>
      </c>
      <c r="D81" s="294" t="s">
        <v>520</v>
      </c>
      <c r="E81" s="287">
        <v>35806890</v>
      </c>
      <c r="F81" s="287"/>
      <c r="G81" s="287"/>
      <c r="H81" s="287"/>
      <c r="I81" s="287"/>
      <c r="J81" s="287"/>
      <c r="K81" s="287"/>
      <c r="L81" s="287"/>
      <c r="M81" s="287"/>
      <c r="N81" s="287"/>
      <c r="O81" s="287"/>
    </row>
    <row r="82" spans="1:15" ht="25.5">
      <c r="A82" s="283" t="s">
        <v>524</v>
      </c>
      <c r="B82" s="283"/>
      <c r="C82" s="283"/>
      <c r="D82" s="293" t="s">
        <v>525</v>
      </c>
      <c r="E82" s="285"/>
      <c r="F82" s="285"/>
      <c r="G82" s="285"/>
      <c r="H82" s="285"/>
      <c r="I82" s="285"/>
      <c r="J82" s="285"/>
      <c r="K82" s="285"/>
      <c r="L82" s="285"/>
      <c r="M82" s="285"/>
      <c r="N82" s="285"/>
      <c r="O82" s="285"/>
    </row>
    <row r="83" spans="1:15">
      <c r="A83" s="284" t="s">
        <v>535</v>
      </c>
      <c r="B83" s="284" t="s">
        <v>536</v>
      </c>
      <c r="C83" s="284" t="s">
        <v>154</v>
      </c>
      <c r="D83" s="294" t="s">
        <v>537</v>
      </c>
      <c r="E83" s="287">
        <v>180000000</v>
      </c>
      <c r="F83" s="287"/>
      <c r="G83" s="287"/>
      <c r="H83" s="287"/>
      <c r="I83" s="287"/>
      <c r="J83" s="287"/>
      <c r="K83" s="287"/>
      <c r="L83" s="287"/>
      <c r="M83" s="287"/>
      <c r="N83" s="287"/>
      <c r="O83" s="287"/>
    </row>
    <row r="84" spans="1:15">
      <c r="A84" s="284" t="s">
        <v>547</v>
      </c>
      <c r="B84" s="284" t="s">
        <v>548</v>
      </c>
      <c r="C84" s="284" t="s">
        <v>154</v>
      </c>
      <c r="D84" s="294" t="s">
        <v>549</v>
      </c>
      <c r="E84" s="287">
        <v>100000000</v>
      </c>
      <c r="F84" s="287"/>
      <c r="G84" s="287"/>
      <c r="H84" s="287"/>
      <c r="I84" s="287"/>
      <c r="J84" s="287"/>
      <c r="K84" s="287"/>
      <c r="L84" s="287"/>
      <c r="M84" s="287"/>
      <c r="N84" s="287"/>
      <c r="O84" s="287"/>
    </row>
    <row r="85" spans="1:15">
      <c r="A85" s="284" t="s">
        <v>558</v>
      </c>
      <c r="B85" s="284" t="s">
        <v>559</v>
      </c>
      <c r="C85" s="284" t="s">
        <v>154</v>
      </c>
      <c r="D85" s="294" t="s">
        <v>560</v>
      </c>
      <c r="E85" s="287">
        <v>40000000</v>
      </c>
      <c r="F85" s="287"/>
      <c r="G85" s="287"/>
      <c r="H85" s="287"/>
      <c r="I85" s="287"/>
      <c r="J85" s="287"/>
      <c r="K85" s="287"/>
      <c r="L85" s="287"/>
      <c r="M85" s="287"/>
      <c r="N85" s="287"/>
      <c r="O85" s="287"/>
    </row>
    <row r="86" spans="1:15">
      <c r="A86" s="283" t="s">
        <v>561</v>
      </c>
      <c r="B86" s="283"/>
      <c r="C86" s="283"/>
      <c r="D86" s="293" t="s">
        <v>562</v>
      </c>
      <c r="E86" s="285"/>
      <c r="F86" s="285"/>
      <c r="G86" s="285"/>
      <c r="H86" s="285"/>
      <c r="I86" s="285"/>
      <c r="J86" s="285"/>
      <c r="K86" s="285"/>
      <c r="L86" s="285"/>
      <c r="M86" s="285"/>
      <c r="N86" s="285"/>
      <c r="O86" s="285"/>
    </row>
    <row r="87" spans="1:15">
      <c r="A87" s="283" t="s">
        <v>563</v>
      </c>
      <c r="B87" s="283"/>
      <c r="C87" s="283"/>
      <c r="D87" s="293" t="s">
        <v>564</v>
      </c>
      <c r="E87" s="285"/>
      <c r="F87" s="285"/>
      <c r="G87" s="285"/>
      <c r="H87" s="285"/>
      <c r="I87" s="285"/>
      <c r="J87" s="285"/>
      <c r="K87" s="285"/>
      <c r="L87" s="285"/>
      <c r="M87" s="285"/>
      <c r="N87" s="285"/>
      <c r="O87" s="285"/>
    </row>
    <row r="88" spans="1:15">
      <c r="A88" s="284" t="s">
        <v>565</v>
      </c>
      <c r="B88" s="284" t="s">
        <v>566</v>
      </c>
      <c r="C88" s="284" t="s">
        <v>154</v>
      </c>
      <c r="D88" s="294" t="s">
        <v>567</v>
      </c>
      <c r="E88" s="287">
        <v>70000000</v>
      </c>
      <c r="F88" s="287"/>
      <c r="G88" s="287"/>
      <c r="H88" s="287"/>
      <c r="I88" s="287"/>
      <c r="J88" s="287"/>
      <c r="K88" s="287"/>
      <c r="L88" s="287"/>
      <c r="M88" s="287"/>
      <c r="N88" s="287"/>
      <c r="O88" s="287"/>
    </row>
    <row r="89" spans="1:15" ht="51">
      <c r="A89" s="283" t="s">
        <v>568</v>
      </c>
      <c r="B89" s="283"/>
      <c r="C89" s="283"/>
      <c r="D89" s="293" t="s">
        <v>569</v>
      </c>
      <c r="E89" s="285"/>
      <c r="F89" s="285"/>
      <c r="G89" s="285"/>
      <c r="H89" s="285"/>
      <c r="I89" s="285"/>
      <c r="J89" s="285"/>
      <c r="K89" s="285"/>
      <c r="L89" s="285"/>
      <c r="M89" s="285"/>
      <c r="N89" s="285"/>
      <c r="O89" s="285"/>
    </row>
    <row r="90" spans="1:15">
      <c r="A90" s="284" t="s">
        <v>570</v>
      </c>
      <c r="B90" s="284" t="s">
        <v>571</v>
      </c>
      <c r="C90" s="284" t="s">
        <v>154</v>
      </c>
      <c r="D90" s="294" t="s">
        <v>572</v>
      </c>
      <c r="E90" s="287">
        <v>20000000</v>
      </c>
      <c r="F90" s="287"/>
      <c r="G90" s="287"/>
      <c r="H90" s="287"/>
      <c r="I90" s="287"/>
      <c r="J90" s="287"/>
      <c r="K90" s="287"/>
      <c r="L90" s="287"/>
      <c r="M90" s="287"/>
      <c r="N90" s="287"/>
      <c r="O90" s="287"/>
    </row>
    <row r="91" spans="1:15">
      <c r="A91" s="284" t="s">
        <v>576</v>
      </c>
      <c r="B91" s="284" t="s">
        <v>577</v>
      </c>
      <c r="C91" s="284" t="s">
        <v>154</v>
      </c>
      <c r="D91" s="294" t="s">
        <v>578</v>
      </c>
      <c r="E91" s="287">
        <v>5000000</v>
      </c>
      <c r="F91" s="287"/>
      <c r="G91" s="287"/>
      <c r="H91" s="287"/>
      <c r="I91" s="287"/>
      <c r="J91" s="287"/>
      <c r="K91" s="287"/>
      <c r="L91" s="287"/>
      <c r="M91" s="287"/>
      <c r="N91" s="287"/>
      <c r="O91" s="287"/>
    </row>
    <row r="92" spans="1:15" ht="38.25">
      <c r="A92" s="283" t="s">
        <v>579</v>
      </c>
      <c r="B92" s="283"/>
      <c r="C92" s="283"/>
      <c r="D92" s="293" t="s">
        <v>580</v>
      </c>
      <c r="E92" s="285"/>
      <c r="F92" s="285"/>
      <c r="G92" s="285"/>
      <c r="H92" s="285"/>
      <c r="I92" s="285"/>
      <c r="J92" s="285"/>
      <c r="K92" s="285"/>
      <c r="L92" s="285"/>
      <c r="M92" s="285"/>
      <c r="N92" s="285"/>
      <c r="O92" s="285"/>
    </row>
    <row r="93" spans="1:15">
      <c r="A93" s="284" t="s">
        <v>581</v>
      </c>
      <c r="B93" s="284" t="s">
        <v>582</v>
      </c>
      <c r="C93" s="284" t="s">
        <v>154</v>
      </c>
      <c r="D93" s="294" t="s">
        <v>583</v>
      </c>
      <c r="E93" s="287">
        <v>8000000</v>
      </c>
      <c r="F93" s="287"/>
      <c r="G93" s="287"/>
      <c r="H93" s="287"/>
      <c r="I93" s="287"/>
      <c r="J93" s="287"/>
      <c r="K93" s="287"/>
      <c r="L93" s="287"/>
      <c r="M93" s="287"/>
      <c r="N93" s="287"/>
      <c r="O93" s="287"/>
    </row>
    <row r="94" spans="1:15">
      <c r="A94" s="284" t="s">
        <v>584</v>
      </c>
      <c r="B94" s="284" t="s">
        <v>585</v>
      </c>
      <c r="C94" s="284" t="s">
        <v>154</v>
      </c>
      <c r="D94" s="294" t="s">
        <v>586</v>
      </c>
      <c r="E94" s="287">
        <v>15500000</v>
      </c>
      <c r="F94" s="287"/>
      <c r="G94" s="287"/>
      <c r="H94" s="287"/>
      <c r="I94" s="287"/>
      <c r="J94" s="287"/>
      <c r="K94" s="287"/>
      <c r="L94" s="287"/>
      <c r="M94" s="287"/>
      <c r="N94" s="287"/>
      <c r="O94" s="287"/>
    </row>
    <row r="95" spans="1:15">
      <c r="A95" s="284" t="s">
        <v>587</v>
      </c>
      <c r="B95" s="284" t="s">
        <v>588</v>
      </c>
      <c r="C95" s="284" t="s">
        <v>154</v>
      </c>
      <c r="D95" s="294" t="s">
        <v>589</v>
      </c>
      <c r="E95" s="287">
        <v>7500000</v>
      </c>
      <c r="F95" s="287"/>
      <c r="G95" s="287"/>
      <c r="H95" s="287"/>
      <c r="I95" s="287"/>
      <c r="J95" s="287"/>
      <c r="K95" s="287"/>
      <c r="L95" s="287"/>
      <c r="M95" s="287"/>
      <c r="N95" s="287"/>
      <c r="O95" s="287"/>
    </row>
    <row r="96" spans="1:15">
      <c r="A96" s="284" t="s">
        <v>590</v>
      </c>
      <c r="B96" s="284" t="s">
        <v>591</v>
      </c>
      <c r="C96" s="284" t="s">
        <v>154</v>
      </c>
      <c r="D96" s="294" t="s">
        <v>592</v>
      </c>
      <c r="E96" s="287">
        <v>70000000</v>
      </c>
      <c r="F96" s="287"/>
      <c r="G96" s="287"/>
      <c r="H96" s="287"/>
      <c r="I96" s="287"/>
      <c r="J96" s="287"/>
      <c r="K96" s="287"/>
      <c r="L96" s="287"/>
      <c r="M96" s="287"/>
      <c r="N96" s="287"/>
      <c r="O96" s="287"/>
    </row>
    <row r="97" spans="1:15">
      <c r="A97" s="284" t="s">
        <v>593</v>
      </c>
      <c r="B97" s="284" t="s">
        <v>594</v>
      </c>
      <c r="C97" s="284" t="s">
        <v>154</v>
      </c>
      <c r="D97" s="294" t="s">
        <v>595</v>
      </c>
      <c r="E97" s="287">
        <v>100000000</v>
      </c>
      <c r="F97" s="287"/>
      <c r="G97" s="287"/>
      <c r="H97" s="287"/>
      <c r="I97" s="287"/>
      <c r="J97" s="287"/>
      <c r="K97" s="287"/>
      <c r="L97" s="287"/>
      <c r="M97" s="287"/>
      <c r="N97" s="287"/>
      <c r="O97" s="287"/>
    </row>
    <row r="98" spans="1:15" ht="25.5">
      <c r="A98" s="283" t="s">
        <v>596</v>
      </c>
      <c r="B98" s="283"/>
      <c r="C98" s="283"/>
      <c r="D98" s="293" t="s">
        <v>597</v>
      </c>
      <c r="E98" s="285"/>
      <c r="F98" s="285"/>
      <c r="G98" s="285"/>
      <c r="H98" s="285"/>
      <c r="I98" s="285"/>
      <c r="J98" s="285"/>
      <c r="K98" s="285"/>
      <c r="L98" s="285"/>
      <c r="M98" s="285"/>
      <c r="N98" s="285"/>
      <c r="O98" s="285"/>
    </row>
    <row r="99" spans="1:15">
      <c r="A99" s="284" t="s">
        <v>598</v>
      </c>
      <c r="B99" s="284" t="s">
        <v>599</v>
      </c>
      <c r="C99" s="284" t="s">
        <v>154</v>
      </c>
      <c r="D99" s="294" t="s">
        <v>600</v>
      </c>
      <c r="E99" s="287">
        <v>50000000</v>
      </c>
      <c r="F99" s="287"/>
      <c r="G99" s="287"/>
      <c r="H99" s="287"/>
      <c r="I99" s="287"/>
      <c r="J99" s="287"/>
      <c r="K99" s="287"/>
      <c r="L99" s="287"/>
      <c r="M99" s="287"/>
      <c r="N99" s="287"/>
      <c r="O99" s="287"/>
    </row>
    <row r="100" spans="1:15">
      <c r="A100" s="284" t="s">
        <v>619</v>
      </c>
      <c r="B100" s="284" t="s">
        <v>620</v>
      </c>
      <c r="C100" s="284" t="s">
        <v>154</v>
      </c>
      <c r="D100" s="294" t="s">
        <v>621</v>
      </c>
      <c r="E100" s="287">
        <v>553302486</v>
      </c>
      <c r="F100" s="287"/>
      <c r="G100" s="287"/>
      <c r="H100" s="287"/>
      <c r="I100" s="287"/>
      <c r="J100" s="287"/>
      <c r="K100" s="287"/>
      <c r="L100" s="287"/>
      <c r="M100" s="287"/>
      <c r="N100" s="287"/>
      <c r="O100" s="287"/>
    </row>
    <row r="101" spans="1:15">
      <c r="A101" s="284" t="s">
        <v>622</v>
      </c>
      <c r="B101" s="284" t="s">
        <v>623</v>
      </c>
      <c r="C101" s="284" t="s">
        <v>154</v>
      </c>
      <c r="D101" s="294" t="s">
        <v>624</v>
      </c>
      <c r="E101" s="287">
        <v>372464225</v>
      </c>
      <c r="F101" s="287"/>
      <c r="G101" s="287"/>
      <c r="H101" s="287"/>
      <c r="I101" s="287"/>
      <c r="J101" s="287"/>
      <c r="K101" s="287"/>
      <c r="L101" s="287"/>
      <c r="M101" s="287"/>
      <c r="N101" s="287"/>
      <c r="O101" s="287"/>
    </row>
    <row r="102" spans="1:15">
      <c r="A102" s="284" t="s">
        <v>625</v>
      </c>
      <c r="B102" s="284" t="s">
        <v>626</v>
      </c>
      <c r="C102" s="284" t="s">
        <v>154</v>
      </c>
      <c r="D102" s="294" t="s">
        <v>627</v>
      </c>
      <c r="E102" s="287">
        <v>70000000</v>
      </c>
      <c r="F102" s="287"/>
      <c r="G102" s="287"/>
      <c r="H102" s="287"/>
      <c r="I102" s="287"/>
      <c r="J102" s="287"/>
      <c r="K102" s="287"/>
      <c r="L102" s="287"/>
      <c r="M102" s="287"/>
      <c r="N102" s="287"/>
      <c r="O102" s="287"/>
    </row>
    <row r="103" spans="1:15">
      <c r="A103" s="284" t="s">
        <v>634</v>
      </c>
      <c r="B103" s="284" t="s">
        <v>635</v>
      </c>
      <c r="C103" s="284" t="s">
        <v>154</v>
      </c>
      <c r="D103" s="294" t="s">
        <v>636</v>
      </c>
      <c r="E103" s="287">
        <v>860000000</v>
      </c>
      <c r="F103" s="287"/>
      <c r="G103" s="287"/>
      <c r="H103" s="287"/>
      <c r="I103" s="287"/>
      <c r="J103" s="287"/>
      <c r="K103" s="287"/>
      <c r="L103" s="287"/>
      <c r="M103" s="287"/>
      <c r="N103" s="287"/>
      <c r="O103" s="287"/>
    </row>
    <row r="104" spans="1:15">
      <c r="A104" s="283" t="s">
        <v>642</v>
      </c>
      <c r="B104" s="283"/>
      <c r="C104" s="283"/>
      <c r="D104" s="293" t="s">
        <v>643</v>
      </c>
      <c r="E104" s="285"/>
      <c r="F104" s="285"/>
      <c r="G104" s="285"/>
      <c r="H104" s="285"/>
      <c r="I104" s="285"/>
      <c r="J104" s="285"/>
      <c r="K104" s="285"/>
      <c r="L104" s="285"/>
      <c r="M104" s="285"/>
      <c r="N104" s="285"/>
      <c r="O104" s="285"/>
    </row>
    <row r="105" spans="1:15">
      <c r="A105" s="283" t="s">
        <v>644</v>
      </c>
      <c r="B105" s="283"/>
      <c r="C105" s="283"/>
      <c r="D105" s="293" t="s">
        <v>645</v>
      </c>
      <c r="E105" s="285"/>
      <c r="F105" s="285"/>
      <c r="G105" s="285"/>
      <c r="H105" s="285"/>
      <c r="I105" s="285"/>
      <c r="J105" s="285"/>
      <c r="K105" s="285"/>
      <c r="L105" s="285"/>
      <c r="M105" s="285"/>
      <c r="N105" s="285"/>
      <c r="O105" s="285"/>
    </row>
    <row r="106" spans="1:15">
      <c r="A106" s="283" t="s">
        <v>646</v>
      </c>
      <c r="B106" s="283"/>
      <c r="C106" s="283"/>
      <c r="D106" s="293" t="s">
        <v>647</v>
      </c>
      <c r="E106" s="285"/>
      <c r="F106" s="285"/>
      <c r="G106" s="285"/>
      <c r="H106" s="285"/>
      <c r="I106" s="285"/>
      <c r="J106" s="285"/>
      <c r="K106" s="285"/>
      <c r="L106" s="285"/>
      <c r="M106" s="285"/>
      <c r="N106" s="285"/>
      <c r="O106" s="285"/>
    </row>
    <row r="107" spans="1:15">
      <c r="A107" s="283" t="s">
        <v>648</v>
      </c>
      <c r="B107" s="283"/>
      <c r="C107" s="283"/>
      <c r="D107" s="293" t="s">
        <v>649</v>
      </c>
      <c r="E107" s="285"/>
      <c r="F107" s="285"/>
      <c r="G107" s="285"/>
      <c r="H107" s="285"/>
      <c r="I107" s="285"/>
      <c r="J107" s="285"/>
      <c r="K107" s="285"/>
      <c r="L107" s="285"/>
      <c r="M107" s="285"/>
      <c r="N107" s="285"/>
      <c r="O107" s="285"/>
    </row>
    <row r="108" spans="1:15">
      <c r="A108" s="284" t="s">
        <v>650</v>
      </c>
      <c r="B108" s="284" t="s">
        <v>651</v>
      </c>
      <c r="C108" s="284" t="s">
        <v>154</v>
      </c>
      <c r="D108" s="294" t="s">
        <v>652</v>
      </c>
      <c r="E108" s="287">
        <v>21678125</v>
      </c>
      <c r="F108" s="287"/>
      <c r="G108" s="287"/>
      <c r="H108" s="287"/>
      <c r="I108" s="287"/>
      <c r="J108" s="287"/>
      <c r="K108" s="287"/>
      <c r="L108" s="287"/>
      <c r="M108" s="287"/>
      <c r="N108" s="287"/>
      <c r="O108" s="287"/>
    </row>
    <row r="109" spans="1:15">
      <c r="A109" s="284" t="s">
        <v>653</v>
      </c>
      <c r="B109" s="284" t="s">
        <v>654</v>
      </c>
      <c r="C109" s="284" t="s">
        <v>154</v>
      </c>
      <c r="D109" s="294" t="s">
        <v>655</v>
      </c>
      <c r="E109" s="287">
        <v>22600000</v>
      </c>
      <c r="F109" s="287"/>
      <c r="G109" s="287"/>
      <c r="H109" s="287"/>
      <c r="I109" s="287"/>
      <c r="J109" s="287"/>
      <c r="K109" s="287"/>
      <c r="L109" s="287"/>
      <c r="M109" s="287"/>
      <c r="N109" s="287"/>
      <c r="O109" s="287"/>
    </row>
    <row r="110" spans="1:15">
      <c r="A110" s="283" t="s">
        <v>656</v>
      </c>
      <c r="B110" s="283"/>
      <c r="C110" s="283"/>
      <c r="D110" s="293" t="s">
        <v>657</v>
      </c>
      <c r="E110" s="285"/>
      <c r="F110" s="285"/>
      <c r="G110" s="285"/>
      <c r="H110" s="285"/>
      <c r="I110" s="285"/>
      <c r="J110" s="285"/>
      <c r="K110" s="285"/>
      <c r="L110" s="285"/>
      <c r="M110" s="285"/>
      <c r="N110" s="285"/>
      <c r="O110" s="285"/>
    </row>
    <row r="111" spans="1:15" ht="25.5">
      <c r="A111" s="283" t="s">
        <v>658</v>
      </c>
      <c r="B111" s="283"/>
      <c r="C111" s="283"/>
      <c r="D111" s="293" t="s">
        <v>659</v>
      </c>
      <c r="E111" s="285"/>
      <c r="F111" s="285"/>
      <c r="G111" s="285"/>
      <c r="H111" s="285"/>
      <c r="I111" s="285"/>
      <c r="J111" s="285"/>
      <c r="K111" s="285"/>
      <c r="L111" s="285"/>
      <c r="M111" s="285"/>
      <c r="N111" s="285"/>
      <c r="O111" s="285"/>
    </row>
    <row r="112" spans="1:15">
      <c r="A112" s="283" t="s">
        <v>660</v>
      </c>
      <c r="B112" s="283"/>
      <c r="C112" s="283"/>
      <c r="D112" s="293" t="s">
        <v>661</v>
      </c>
      <c r="E112" s="285"/>
      <c r="F112" s="285"/>
      <c r="G112" s="285"/>
      <c r="H112" s="285"/>
      <c r="I112" s="285"/>
      <c r="J112" s="285"/>
      <c r="K112" s="285"/>
      <c r="L112" s="285"/>
      <c r="M112" s="285"/>
      <c r="N112" s="285"/>
      <c r="O112" s="285"/>
    </row>
    <row r="113" spans="1:15" ht="25.5">
      <c r="A113" s="283" t="s">
        <v>662</v>
      </c>
      <c r="B113" s="283"/>
      <c r="C113" s="283"/>
      <c r="D113" s="293" t="s">
        <v>663</v>
      </c>
      <c r="E113" s="285"/>
      <c r="F113" s="285"/>
      <c r="G113" s="285"/>
      <c r="H113" s="285"/>
      <c r="I113" s="285"/>
      <c r="J113" s="285"/>
      <c r="K113" s="285"/>
      <c r="L113" s="285"/>
      <c r="M113" s="285"/>
      <c r="N113" s="285"/>
      <c r="O113" s="285"/>
    </row>
    <row r="114" spans="1:15">
      <c r="A114" s="284" t="s">
        <v>664</v>
      </c>
      <c r="B114" s="284" t="s">
        <v>665</v>
      </c>
      <c r="C114" s="284" t="s">
        <v>154</v>
      </c>
      <c r="D114" s="294" t="s">
        <v>666</v>
      </c>
      <c r="E114" s="287">
        <v>770038500</v>
      </c>
      <c r="F114" s="287"/>
      <c r="G114" s="287"/>
      <c r="H114" s="287"/>
      <c r="I114" s="287"/>
      <c r="J114" s="287"/>
      <c r="K114" s="287"/>
      <c r="L114" s="287"/>
      <c r="M114" s="287"/>
      <c r="N114" s="287"/>
      <c r="O114" s="287"/>
    </row>
    <row r="115" spans="1:15">
      <c r="A115" s="283" t="s">
        <v>667</v>
      </c>
      <c r="B115" s="283"/>
      <c r="C115" s="283"/>
      <c r="D115" s="293" t="s">
        <v>668</v>
      </c>
      <c r="E115" s="285"/>
      <c r="F115" s="285"/>
      <c r="G115" s="285"/>
      <c r="H115" s="285"/>
      <c r="I115" s="285"/>
      <c r="J115" s="285"/>
      <c r="K115" s="285"/>
      <c r="L115" s="285"/>
      <c r="M115" s="285"/>
      <c r="N115" s="285"/>
      <c r="O115" s="285"/>
    </row>
    <row r="116" spans="1:15" ht="25.5">
      <c r="A116" s="283" t="s">
        <v>669</v>
      </c>
      <c r="B116" s="283"/>
      <c r="C116" s="283"/>
      <c r="D116" s="293" t="s">
        <v>670</v>
      </c>
      <c r="E116" s="285"/>
      <c r="F116" s="285"/>
      <c r="G116" s="285"/>
      <c r="H116" s="285"/>
      <c r="I116" s="285"/>
      <c r="J116" s="285"/>
      <c r="K116" s="285"/>
      <c r="L116" s="285"/>
      <c r="M116" s="285"/>
      <c r="N116" s="285"/>
      <c r="O116" s="285"/>
    </row>
    <row r="117" spans="1:15">
      <c r="A117" s="284" t="s">
        <v>671</v>
      </c>
      <c r="B117" s="284" t="s">
        <v>672</v>
      </c>
      <c r="C117" s="284" t="s">
        <v>154</v>
      </c>
      <c r="D117" s="294" t="s">
        <v>673</v>
      </c>
      <c r="E117" s="287">
        <v>45200000</v>
      </c>
      <c r="F117" s="287"/>
      <c r="G117" s="287"/>
      <c r="H117" s="287"/>
      <c r="I117" s="287"/>
      <c r="J117" s="287"/>
      <c r="K117" s="287"/>
      <c r="L117" s="287"/>
      <c r="M117" s="287"/>
      <c r="N117" s="287"/>
      <c r="O117" s="287"/>
    </row>
    <row r="118" spans="1:15" ht="25.5">
      <c r="A118" s="283" t="s">
        <v>674</v>
      </c>
      <c r="B118" s="283"/>
      <c r="C118" s="283"/>
      <c r="D118" s="293" t="s">
        <v>675</v>
      </c>
      <c r="E118" s="285"/>
      <c r="F118" s="285"/>
      <c r="G118" s="285"/>
      <c r="H118" s="285"/>
      <c r="I118" s="285"/>
      <c r="J118" s="285"/>
      <c r="K118" s="285"/>
      <c r="L118" s="285"/>
      <c r="M118" s="285"/>
      <c r="N118" s="285"/>
      <c r="O118" s="285"/>
    </row>
    <row r="119" spans="1:15">
      <c r="A119" s="284" t="s">
        <v>676</v>
      </c>
      <c r="B119" s="284" t="s">
        <v>677</v>
      </c>
      <c r="C119" s="284" t="s">
        <v>154</v>
      </c>
      <c r="D119" s="294" t="s">
        <v>678</v>
      </c>
      <c r="E119" s="287">
        <v>40000000</v>
      </c>
      <c r="F119" s="287"/>
      <c r="G119" s="287"/>
      <c r="H119" s="287"/>
      <c r="I119" s="287"/>
      <c r="J119" s="287"/>
      <c r="K119" s="287"/>
      <c r="L119" s="287"/>
      <c r="M119" s="287"/>
      <c r="N119" s="287"/>
      <c r="O119" s="287"/>
    </row>
    <row r="120" spans="1:15">
      <c r="A120" s="284" t="s">
        <v>679</v>
      </c>
      <c r="B120" s="284" t="s">
        <v>680</v>
      </c>
      <c r="C120" s="284" t="s">
        <v>154</v>
      </c>
      <c r="D120" s="294" t="s">
        <v>681</v>
      </c>
      <c r="E120" s="287">
        <v>5000000</v>
      </c>
      <c r="F120" s="287"/>
      <c r="G120" s="287"/>
      <c r="H120" s="287"/>
      <c r="I120" s="287"/>
      <c r="J120" s="287"/>
      <c r="K120" s="287"/>
      <c r="L120" s="287"/>
      <c r="M120" s="287"/>
      <c r="N120" s="287"/>
      <c r="O120" s="287"/>
    </row>
    <row r="121" spans="1:15">
      <c r="A121" s="283" t="s">
        <v>682</v>
      </c>
      <c r="B121" s="283"/>
      <c r="C121" s="283"/>
      <c r="D121" s="293" t="s">
        <v>683</v>
      </c>
      <c r="E121" s="285"/>
      <c r="F121" s="285"/>
      <c r="G121" s="285"/>
      <c r="H121" s="285"/>
      <c r="I121" s="285"/>
      <c r="J121" s="285"/>
      <c r="K121" s="285"/>
      <c r="L121" s="285"/>
      <c r="M121" s="285"/>
      <c r="N121" s="285"/>
      <c r="O121" s="285"/>
    </row>
    <row r="122" spans="1:15">
      <c r="A122" s="283" t="s">
        <v>684</v>
      </c>
      <c r="B122" s="283"/>
      <c r="C122" s="283"/>
      <c r="D122" s="293" t="s">
        <v>685</v>
      </c>
      <c r="E122" s="285"/>
      <c r="F122" s="285"/>
      <c r="G122" s="285"/>
      <c r="H122" s="285"/>
      <c r="I122" s="285"/>
      <c r="J122" s="285"/>
      <c r="K122" s="285"/>
      <c r="L122" s="285"/>
      <c r="M122" s="285"/>
      <c r="N122" s="285"/>
      <c r="O122" s="285"/>
    </row>
    <row r="123" spans="1:15">
      <c r="A123" s="283" t="s">
        <v>686</v>
      </c>
      <c r="B123" s="283"/>
      <c r="C123" s="283"/>
      <c r="D123" s="293" t="s">
        <v>687</v>
      </c>
      <c r="E123" s="285"/>
      <c r="F123" s="285"/>
      <c r="G123" s="285"/>
      <c r="H123" s="285"/>
      <c r="I123" s="285"/>
      <c r="J123" s="285"/>
      <c r="K123" s="285"/>
      <c r="L123" s="285"/>
      <c r="M123" s="285"/>
      <c r="N123" s="285"/>
      <c r="O123" s="285"/>
    </row>
    <row r="124" spans="1:15">
      <c r="A124" s="284" t="s">
        <v>688</v>
      </c>
      <c r="B124" s="284" t="s">
        <v>689</v>
      </c>
      <c r="C124" s="284" t="s">
        <v>154</v>
      </c>
      <c r="D124" s="294" t="s">
        <v>690</v>
      </c>
      <c r="E124" s="287">
        <v>200000000</v>
      </c>
      <c r="F124" s="287"/>
      <c r="G124" s="287"/>
      <c r="H124" s="287"/>
      <c r="I124" s="287"/>
      <c r="J124" s="287"/>
      <c r="K124" s="287"/>
      <c r="L124" s="287"/>
      <c r="M124" s="287"/>
      <c r="N124" s="287"/>
      <c r="O124" s="287"/>
    </row>
    <row r="125" spans="1:15">
      <c r="A125" s="283" t="s">
        <v>691</v>
      </c>
      <c r="B125" s="283"/>
      <c r="C125" s="283"/>
      <c r="D125" s="293" t="s">
        <v>692</v>
      </c>
      <c r="E125" s="285"/>
      <c r="F125" s="285"/>
      <c r="G125" s="285"/>
      <c r="H125" s="285"/>
      <c r="I125" s="285"/>
      <c r="J125" s="285"/>
      <c r="K125" s="285"/>
      <c r="L125" s="285"/>
      <c r="M125" s="285"/>
      <c r="N125" s="285"/>
      <c r="O125" s="285"/>
    </row>
    <row r="126" spans="1:15">
      <c r="A126" s="284" t="s">
        <v>693</v>
      </c>
      <c r="B126" s="284" t="s">
        <v>694</v>
      </c>
      <c r="C126" s="284" t="s">
        <v>154</v>
      </c>
      <c r="D126" s="294" t="s">
        <v>695</v>
      </c>
      <c r="E126" s="287">
        <v>100000000</v>
      </c>
      <c r="F126" s="287"/>
      <c r="G126" s="287"/>
      <c r="H126" s="287"/>
      <c r="I126" s="287"/>
      <c r="J126" s="287"/>
      <c r="K126" s="287"/>
      <c r="L126" s="287"/>
      <c r="M126" s="287"/>
      <c r="N126" s="287"/>
      <c r="O126" s="287"/>
    </row>
    <row r="127" spans="1:15" ht="25.5">
      <c r="A127" s="283" t="s">
        <v>728</v>
      </c>
      <c r="B127" s="283"/>
      <c r="C127" s="283"/>
      <c r="D127" s="293" t="s">
        <v>729</v>
      </c>
      <c r="E127" s="285"/>
      <c r="F127" s="285"/>
      <c r="G127" s="285"/>
      <c r="H127" s="285"/>
      <c r="I127" s="285"/>
      <c r="J127" s="285"/>
      <c r="K127" s="285"/>
      <c r="L127" s="285"/>
      <c r="M127" s="285"/>
      <c r="N127" s="285"/>
      <c r="O127" s="285"/>
    </row>
    <row r="128" spans="1:15">
      <c r="A128" s="283" t="s">
        <v>730</v>
      </c>
      <c r="B128" s="283"/>
      <c r="C128" s="283"/>
      <c r="D128" s="293" t="s">
        <v>731</v>
      </c>
      <c r="E128" s="285"/>
      <c r="F128" s="285"/>
      <c r="G128" s="285"/>
      <c r="H128" s="285"/>
      <c r="I128" s="285"/>
      <c r="J128" s="285"/>
      <c r="K128" s="285"/>
      <c r="L128" s="285"/>
      <c r="M128" s="285"/>
      <c r="N128" s="285"/>
      <c r="O128" s="285"/>
    </row>
    <row r="129" spans="1:15">
      <c r="A129" s="283" t="s">
        <v>732</v>
      </c>
      <c r="B129" s="283"/>
      <c r="C129" s="283"/>
      <c r="D129" s="293" t="s">
        <v>733</v>
      </c>
      <c r="E129" s="285"/>
      <c r="F129" s="285"/>
      <c r="G129" s="285"/>
      <c r="H129" s="285"/>
      <c r="I129" s="285"/>
      <c r="J129" s="285"/>
      <c r="K129" s="285"/>
      <c r="L129" s="285"/>
      <c r="M129" s="285"/>
      <c r="N129" s="285"/>
      <c r="O129" s="285"/>
    </row>
    <row r="130" spans="1:15">
      <c r="A130" s="284" t="s">
        <v>734</v>
      </c>
      <c r="B130" s="284" t="s">
        <v>735</v>
      </c>
      <c r="C130" s="284" t="s">
        <v>154</v>
      </c>
      <c r="D130" s="294" t="s">
        <v>736</v>
      </c>
      <c r="E130" s="287">
        <v>5000000</v>
      </c>
      <c r="F130" s="287"/>
      <c r="G130" s="287"/>
      <c r="H130" s="287"/>
      <c r="I130" s="287"/>
      <c r="J130" s="287"/>
      <c r="K130" s="287"/>
      <c r="L130" s="287"/>
      <c r="M130" s="287"/>
      <c r="N130" s="287"/>
      <c r="O130" s="287"/>
    </row>
    <row r="131" spans="1:15">
      <c r="A131" s="283" t="s">
        <v>740</v>
      </c>
      <c r="B131" s="283"/>
      <c r="C131" s="283"/>
      <c r="D131" s="293" t="s">
        <v>741</v>
      </c>
      <c r="E131" s="285"/>
      <c r="F131" s="285"/>
      <c r="G131" s="285"/>
      <c r="H131" s="285"/>
      <c r="I131" s="285"/>
      <c r="J131" s="285"/>
      <c r="K131" s="285"/>
      <c r="L131" s="285"/>
      <c r="M131" s="285"/>
      <c r="N131" s="285"/>
      <c r="O131" s="285"/>
    </row>
    <row r="132" spans="1:15">
      <c r="A132" s="283" t="s">
        <v>745</v>
      </c>
      <c r="B132" s="283"/>
      <c r="C132" s="283"/>
      <c r="D132" s="293" t="s">
        <v>746</v>
      </c>
      <c r="E132" s="285"/>
      <c r="F132" s="285"/>
      <c r="G132" s="285"/>
      <c r="H132" s="285"/>
      <c r="I132" s="285"/>
      <c r="J132" s="285"/>
      <c r="K132" s="285"/>
      <c r="L132" s="285"/>
      <c r="M132" s="285"/>
      <c r="N132" s="285"/>
      <c r="O132" s="285"/>
    </row>
    <row r="133" spans="1:15">
      <c r="A133" s="283" t="s">
        <v>747</v>
      </c>
      <c r="B133" s="283"/>
      <c r="C133" s="283"/>
      <c r="D133" s="293" t="s">
        <v>748</v>
      </c>
      <c r="E133" s="285"/>
      <c r="F133" s="285"/>
      <c r="G133" s="285"/>
      <c r="H133" s="285"/>
      <c r="I133" s="285"/>
      <c r="J133" s="285"/>
      <c r="K133" s="285"/>
      <c r="L133" s="285"/>
      <c r="M133" s="285"/>
      <c r="N133" s="285"/>
      <c r="O133" s="285"/>
    </row>
    <row r="134" spans="1:15">
      <c r="A134" s="284" t="s">
        <v>749</v>
      </c>
      <c r="B134" s="284" t="s">
        <v>750</v>
      </c>
      <c r="C134" s="284" t="s">
        <v>154</v>
      </c>
      <c r="D134" s="294" t="s">
        <v>751</v>
      </c>
      <c r="E134" s="287">
        <v>13000000</v>
      </c>
      <c r="F134" s="287"/>
      <c r="G134" s="287"/>
      <c r="H134" s="287"/>
      <c r="I134" s="287"/>
      <c r="J134" s="287"/>
      <c r="K134" s="287"/>
      <c r="L134" s="287"/>
      <c r="M134" s="287"/>
      <c r="N134" s="287"/>
      <c r="O134" s="287"/>
    </row>
    <row r="135" spans="1:15">
      <c r="A135" s="283" t="s">
        <v>792</v>
      </c>
      <c r="B135" s="283"/>
      <c r="C135" s="283"/>
      <c r="D135" s="293" t="s">
        <v>793</v>
      </c>
      <c r="E135" s="285"/>
      <c r="F135" s="285"/>
      <c r="G135" s="285"/>
      <c r="H135" s="285"/>
      <c r="I135" s="285"/>
      <c r="J135" s="285"/>
      <c r="K135" s="285"/>
      <c r="L135" s="285"/>
      <c r="M135" s="285"/>
      <c r="N135" s="285"/>
      <c r="O135" s="285"/>
    </row>
    <row r="136" spans="1:15">
      <c r="A136" s="283" t="s">
        <v>794</v>
      </c>
      <c r="B136" s="283"/>
      <c r="C136" s="283"/>
      <c r="D136" s="293" t="s">
        <v>480</v>
      </c>
      <c r="E136" s="285"/>
      <c r="F136" s="285"/>
      <c r="G136" s="285"/>
      <c r="H136" s="285"/>
      <c r="I136" s="285"/>
      <c r="J136" s="285"/>
      <c r="K136" s="285"/>
      <c r="L136" s="285"/>
      <c r="M136" s="285"/>
      <c r="N136" s="285"/>
      <c r="O136" s="285"/>
    </row>
    <row r="137" spans="1:15">
      <c r="A137" s="283" t="s">
        <v>846</v>
      </c>
      <c r="B137" s="283"/>
      <c r="C137" s="283"/>
      <c r="D137" s="293" t="s">
        <v>505</v>
      </c>
      <c r="E137" s="285"/>
      <c r="F137" s="285"/>
      <c r="G137" s="285"/>
      <c r="H137" s="285"/>
      <c r="I137" s="285"/>
      <c r="J137" s="285"/>
      <c r="K137" s="285"/>
      <c r="L137" s="285"/>
      <c r="M137" s="285"/>
      <c r="N137" s="285"/>
      <c r="O137" s="285"/>
    </row>
    <row r="138" spans="1:15">
      <c r="A138" s="283" t="s">
        <v>847</v>
      </c>
      <c r="B138" s="283"/>
      <c r="C138" s="283"/>
      <c r="D138" s="293" t="s">
        <v>507</v>
      </c>
      <c r="E138" s="285"/>
      <c r="F138" s="285"/>
      <c r="G138" s="285"/>
      <c r="H138" s="285"/>
      <c r="I138" s="285"/>
      <c r="J138" s="285"/>
      <c r="K138" s="285"/>
      <c r="L138" s="285"/>
      <c r="M138" s="285"/>
      <c r="N138" s="285"/>
      <c r="O138" s="285"/>
    </row>
    <row r="139" spans="1:15">
      <c r="A139" s="283" t="s">
        <v>912</v>
      </c>
      <c r="B139" s="283"/>
      <c r="C139" s="283"/>
      <c r="D139" s="293" t="s">
        <v>913</v>
      </c>
      <c r="E139" s="285"/>
      <c r="F139" s="285"/>
      <c r="G139" s="285"/>
      <c r="H139" s="285"/>
      <c r="I139" s="285"/>
      <c r="J139" s="285"/>
      <c r="K139" s="285"/>
      <c r="L139" s="285"/>
      <c r="M139" s="285"/>
      <c r="N139" s="285"/>
      <c r="O139" s="285"/>
    </row>
    <row r="140" spans="1:15" ht="38.25">
      <c r="A140" s="299" t="s">
        <v>914</v>
      </c>
      <c r="B140" s="284" t="s">
        <v>915</v>
      </c>
      <c r="C140" s="299" t="s">
        <v>156</v>
      </c>
      <c r="D140" s="298" t="s">
        <v>916</v>
      </c>
      <c r="E140" s="289">
        <v>37851000</v>
      </c>
      <c r="F140" s="287"/>
      <c r="G140" s="287"/>
      <c r="H140" s="287"/>
      <c r="I140" s="287"/>
      <c r="J140" s="287"/>
      <c r="K140" s="287"/>
      <c r="L140" s="287"/>
      <c r="M140" s="287"/>
      <c r="N140" s="287"/>
      <c r="O140" s="287"/>
    </row>
    <row r="141" spans="1:15">
      <c r="A141" s="283" t="s">
        <v>917</v>
      </c>
      <c r="B141" s="283"/>
      <c r="C141" s="283"/>
      <c r="D141" s="293" t="s">
        <v>562</v>
      </c>
      <c r="E141" s="285"/>
      <c r="F141" s="285"/>
      <c r="G141" s="285"/>
      <c r="H141" s="285"/>
      <c r="I141" s="285"/>
      <c r="J141" s="285"/>
      <c r="K141" s="285"/>
      <c r="L141" s="285"/>
      <c r="M141" s="285"/>
      <c r="N141" s="285"/>
      <c r="O141" s="285"/>
    </row>
    <row r="142" spans="1:15" ht="25.5">
      <c r="A142" s="283" t="s">
        <v>951</v>
      </c>
      <c r="B142" s="283"/>
      <c r="C142" s="283"/>
      <c r="D142" s="293" t="s">
        <v>597</v>
      </c>
      <c r="E142" s="285"/>
      <c r="F142" s="285"/>
      <c r="G142" s="285"/>
      <c r="H142" s="285"/>
      <c r="I142" s="285"/>
      <c r="J142" s="285"/>
      <c r="K142" s="285"/>
      <c r="L142" s="285"/>
      <c r="M142" s="285"/>
      <c r="N142" s="285"/>
      <c r="O142" s="285"/>
    </row>
    <row r="143" spans="1:15">
      <c r="A143" s="284" t="s">
        <v>952</v>
      </c>
      <c r="B143" s="284" t="s">
        <v>953</v>
      </c>
      <c r="C143" s="284" t="s">
        <v>154</v>
      </c>
      <c r="D143" s="294" t="s">
        <v>954</v>
      </c>
      <c r="E143" s="289">
        <v>60000000</v>
      </c>
      <c r="F143" s="287"/>
      <c r="G143" s="287"/>
      <c r="H143" s="287"/>
      <c r="I143" s="287"/>
      <c r="J143" s="287"/>
      <c r="K143" s="287"/>
      <c r="L143" s="287"/>
      <c r="M143" s="287"/>
      <c r="N143" s="287"/>
      <c r="O143" s="287"/>
    </row>
    <row r="144" spans="1:15" ht="25.5">
      <c r="A144" s="284" t="s">
        <v>993</v>
      </c>
      <c r="B144" s="284" t="s">
        <v>994</v>
      </c>
      <c r="C144" s="284" t="s">
        <v>154</v>
      </c>
      <c r="D144" s="294" t="s">
        <v>995</v>
      </c>
      <c r="E144" s="289">
        <v>38500000</v>
      </c>
      <c r="F144" s="287"/>
      <c r="G144" s="287"/>
      <c r="H144" s="287"/>
      <c r="I144" s="287"/>
      <c r="J144" s="287"/>
      <c r="K144" s="287"/>
      <c r="L144" s="287"/>
      <c r="M144" s="287"/>
      <c r="N144" s="287"/>
      <c r="O144" s="287"/>
    </row>
    <row r="145" spans="1:15" ht="25.5">
      <c r="A145" s="284" t="s">
        <v>996</v>
      </c>
      <c r="B145" s="284" t="s">
        <v>997</v>
      </c>
      <c r="C145" s="284" t="s">
        <v>156</v>
      </c>
      <c r="D145" s="294" t="s">
        <v>998</v>
      </c>
      <c r="E145" s="289">
        <v>11000000</v>
      </c>
      <c r="F145" s="287"/>
      <c r="G145" s="287"/>
      <c r="H145" s="287"/>
      <c r="I145" s="287"/>
      <c r="J145" s="287"/>
      <c r="K145" s="287"/>
      <c r="L145" s="287"/>
      <c r="M145" s="287"/>
      <c r="N145" s="287"/>
      <c r="O145" s="287"/>
    </row>
    <row r="146" spans="1:15" ht="38.25">
      <c r="A146" s="284" t="s">
        <v>999</v>
      </c>
      <c r="B146" s="284" t="s">
        <v>1000</v>
      </c>
      <c r="C146" s="284" t="s">
        <v>154</v>
      </c>
      <c r="D146" s="294" t="s">
        <v>1001</v>
      </c>
      <c r="E146" s="289">
        <v>5000000</v>
      </c>
      <c r="F146" s="287"/>
      <c r="G146" s="287"/>
      <c r="H146" s="287"/>
      <c r="I146" s="287"/>
      <c r="J146" s="287"/>
      <c r="K146" s="287"/>
      <c r="L146" s="287"/>
      <c r="M146" s="287"/>
      <c r="N146" s="287"/>
      <c r="O146" s="287"/>
    </row>
    <row r="147" spans="1:15" ht="25.5">
      <c r="A147" s="284" t="s">
        <v>1014</v>
      </c>
      <c r="B147" s="284" t="s">
        <v>1015</v>
      </c>
      <c r="C147" s="284" t="s">
        <v>156</v>
      </c>
      <c r="D147" s="294" t="s">
        <v>1016</v>
      </c>
      <c r="E147" s="289">
        <v>17027162</v>
      </c>
      <c r="F147" s="287"/>
      <c r="G147" s="287"/>
      <c r="H147" s="287"/>
      <c r="I147" s="287"/>
      <c r="J147" s="287"/>
      <c r="K147" s="287"/>
      <c r="L147" s="287"/>
      <c r="M147" s="287"/>
      <c r="N147" s="287"/>
      <c r="O147" s="287"/>
    </row>
    <row r="149" spans="1:15">
      <c r="E149" s="287">
        <f>SUM(E2:E147)</f>
        <v>11400590364</v>
      </c>
    </row>
  </sheetData>
  <autoFilter ref="A1:O147" xr:uid="{00000000-0009-0000-0000-000001000000}">
    <sortState xmlns:xlrd2="http://schemas.microsoft.com/office/spreadsheetml/2017/richdata2" ref="A2:O196">
      <sortCondition ref="A1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58"/>
  <sheetViews>
    <sheetView workbookViewId="0">
      <pane ySplit="1" topLeftCell="A25" activePane="bottomLeft" state="frozen"/>
      <selection pane="bottomLeft" activeCell="C34" sqref="C34"/>
    </sheetView>
  </sheetViews>
  <sheetFormatPr baseColWidth="10" defaultColWidth="11.42578125" defaultRowHeight="12.75"/>
  <cols>
    <col min="1" max="1" width="48.7109375" style="300" customWidth="1"/>
    <col min="2" max="3" width="11.42578125" style="300"/>
    <col min="4" max="4" width="57.7109375" style="301" customWidth="1"/>
    <col min="5" max="5" width="18" style="300" customWidth="1"/>
    <col min="6" max="16384" width="11.42578125" style="300"/>
  </cols>
  <sheetData>
    <row r="1" spans="1:15" s="312" customFormat="1" ht="30.75" customHeight="1">
      <c r="A1" s="313" t="s">
        <v>194</v>
      </c>
      <c r="B1" s="313" t="s">
        <v>195</v>
      </c>
      <c r="C1" s="313" t="s">
        <v>196</v>
      </c>
      <c r="D1" s="314" t="s">
        <v>1185</v>
      </c>
      <c r="E1" s="313" t="s">
        <v>198</v>
      </c>
      <c r="F1" s="313"/>
      <c r="G1" s="313"/>
      <c r="H1" s="313"/>
      <c r="I1" s="313"/>
      <c r="J1" s="313"/>
      <c r="K1" s="313"/>
      <c r="L1" s="313"/>
      <c r="M1" s="313"/>
      <c r="N1" s="313"/>
      <c r="O1" s="313"/>
    </row>
    <row r="2" spans="1:15" ht="12" customHeight="1">
      <c r="A2" s="305" t="s">
        <v>209</v>
      </c>
      <c r="B2" s="305"/>
      <c r="C2" s="305"/>
      <c r="D2" s="304" t="s">
        <v>210</v>
      </c>
      <c r="E2" s="303"/>
      <c r="F2" s="303"/>
      <c r="G2" s="303"/>
      <c r="H2" s="303"/>
      <c r="I2" s="303"/>
      <c r="J2" s="303"/>
      <c r="K2" s="303"/>
      <c r="L2" s="303"/>
      <c r="M2" s="303"/>
      <c r="N2" s="303"/>
      <c r="O2" s="303"/>
    </row>
    <row r="3" spans="1:15">
      <c r="A3" s="305" t="s">
        <v>792</v>
      </c>
      <c r="B3" s="305"/>
      <c r="C3" s="305"/>
      <c r="D3" s="304" t="s">
        <v>793</v>
      </c>
      <c r="E3" s="303"/>
      <c r="F3" s="303"/>
      <c r="G3" s="303"/>
      <c r="H3" s="303"/>
      <c r="I3" s="303"/>
      <c r="J3" s="303"/>
      <c r="K3" s="303"/>
      <c r="L3" s="303"/>
      <c r="M3" s="303"/>
      <c r="N3" s="303"/>
      <c r="O3" s="303"/>
    </row>
    <row r="4" spans="1:15">
      <c r="A4" s="305" t="s">
        <v>794</v>
      </c>
      <c r="B4" s="305"/>
      <c r="C4" s="305"/>
      <c r="D4" s="304" t="s">
        <v>480</v>
      </c>
      <c r="E4" s="303"/>
      <c r="F4" s="303"/>
      <c r="G4" s="303"/>
      <c r="H4" s="303"/>
      <c r="I4" s="303"/>
      <c r="J4" s="303"/>
      <c r="K4" s="303"/>
      <c r="L4" s="303"/>
      <c r="M4" s="303"/>
      <c r="N4" s="303"/>
      <c r="O4" s="303"/>
    </row>
    <row r="5" spans="1:15">
      <c r="A5" s="305" t="s">
        <v>795</v>
      </c>
      <c r="B5" s="305"/>
      <c r="C5" s="305"/>
      <c r="D5" s="304" t="s">
        <v>482</v>
      </c>
      <c r="E5" s="303"/>
      <c r="F5" s="303"/>
      <c r="G5" s="303"/>
      <c r="H5" s="303"/>
      <c r="I5" s="303"/>
      <c r="J5" s="303"/>
      <c r="K5" s="303"/>
      <c r="L5" s="303"/>
      <c r="M5" s="303"/>
      <c r="N5" s="303"/>
      <c r="O5" s="303"/>
    </row>
    <row r="6" spans="1:15">
      <c r="A6" s="305" t="s">
        <v>796</v>
      </c>
      <c r="B6" s="305"/>
      <c r="C6" s="305"/>
      <c r="D6" s="304" t="s">
        <v>484</v>
      </c>
      <c r="E6" s="303"/>
      <c r="F6" s="303"/>
      <c r="G6" s="303"/>
      <c r="H6" s="303"/>
      <c r="I6" s="303"/>
      <c r="J6" s="303"/>
      <c r="K6" s="303"/>
      <c r="L6" s="303"/>
      <c r="M6" s="303"/>
      <c r="N6" s="303"/>
      <c r="O6" s="303"/>
    </row>
    <row r="7" spans="1:15">
      <c r="A7" s="305" t="s">
        <v>797</v>
      </c>
      <c r="B7" s="305"/>
      <c r="C7" s="305"/>
      <c r="D7" s="304" t="s">
        <v>798</v>
      </c>
      <c r="E7" s="303"/>
      <c r="F7" s="303"/>
      <c r="G7" s="303"/>
      <c r="H7" s="303"/>
      <c r="I7" s="303"/>
      <c r="J7" s="303"/>
      <c r="K7" s="303"/>
      <c r="L7" s="303"/>
      <c r="M7" s="303"/>
      <c r="N7" s="303"/>
      <c r="O7" s="303"/>
    </row>
    <row r="8" spans="1:15">
      <c r="A8" s="305" t="s">
        <v>799</v>
      </c>
      <c r="B8" s="305"/>
      <c r="C8" s="305"/>
      <c r="D8" s="304" t="s">
        <v>800</v>
      </c>
      <c r="E8" s="303"/>
      <c r="F8" s="303"/>
      <c r="G8" s="303"/>
      <c r="H8" s="303"/>
      <c r="I8" s="303"/>
      <c r="J8" s="303"/>
      <c r="K8" s="303"/>
      <c r="L8" s="303"/>
      <c r="M8" s="303"/>
      <c r="N8" s="303"/>
      <c r="O8" s="303"/>
    </row>
    <row r="9" spans="1:15">
      <c r="A9" s="305" t="s">
        <v>801</v>
      </c>
      <c r="B9" s="305"/>
      <c r="C9" s="305"/>
      <c r="D9" s="304" t="s">
        <v>802</v>
      </c>
      <c r="E9" s="303"/>
      <c r="F9" s="303"/>
      <c r="G9" s="303"/>
      <c r="H9" s="303"/>
      <c r="I9" s="303"/>
      <c r="J9" s="303"/>
      <c r="K9" s="303"/>
      <c r="L9" s="303"/>
      <c r="M9" s="303"/>
      <c r="N9" s="303"/>
      <c r="O9" s="303"/>
    </row>
    <row r="10" spans="1:15">
      <c r="A10" s="311" t="s">
        <v>803</v>
      </c>
      <c r="B10" s="311" t="s">
        <v>804</v>
      </c>
      <c r="C10" s="311" t="s">
        <v>154</v>
      </c>
      <c r="D10" s="310" t="s">
        <v>805</v>
      </c>
      <c r="E10" s="309">
        <v>536892698</v>
      </c>
      <c r="F10" s="302"/>
      <c r="G10" s="302"/>
      <c r="H10" s="302"/>
      <c r="I10" s="302"/>
      <c r="J10" s="302"/>
      <c r="K10" s="302"/>
      <c r="L10" s="302"/>
      <c r="M10" s="302"/>
      <c r="N10" s="302"/>
      <c r="O10" s="302"/>
    </row>
    <row r="11" spans="1:15" ht="25.5">
      <c r="A11" s="311" t="s">
        <v>806</v>
      </c>
      <c r="B11" s="311" t="s">
        <v>807</v>
      </c>
      <c r="C11" s="311" t="s">
        <v>156</v>
      </c>
      <c r="D11" s="310" t="s">
        <v>808</v>
      </c>
      <c r="E11" s="309">
        <v>248979500</v>
      </c>
      <c r="F11" s="302"/>
      <c r="G11" s="302"/>
      <c r="H11" s="302"/>
      <c r="I11" s="302"/>
      <c r="J11" s="302"/>
      <c r="K11" s="302"/>
      <c r="L11" s="302"/>
      <c r="M11" s="302"/>
      <c r="N11" s="302"/>
      <c r="O11" s="302"/>
    </row>
    <row r="12" spans="1:15">
      <c r="A12" s="305" t="s">
        <v>809</v>
      </c>
      <c r="B12" s="305"/>
      <c r="C12" s="305"/>
      <c r="D12" s="304" t="s">
        <v>810</v>
      </c>
      <c r="E12" s="303"/>
      <c r="F12" s="303"/>
      <c r="G12" s="303"/>
      <c r="H12" s="303"/>
      <c r="I12" s="303"/>
      <c r="J12" s="303"/>
      <c r="K12" s="303"/>
      <c r="L12" s="303"/>
      <c r="M12" s="303"/>
      <c r="N12" s="303"/>
      <c r="O12" s="303"/>
    </row>
    <row r="13" spans="1:15" ht="25.5">
      <c r="A13" s="300" t="s">
        <v>811</v>
      </c>
      <c r="B13" s="300" t="s">
        <v>812</v>
      </c>
      <c r="C13" s="300" t="s">
        <v>493</v>
      </c>
      <c r="D13" s="301" t="s">
        <v>813</v>
      </c>
      <c r="E13" s="302">
        <v>1024000000</v>
      </c>
      <c r="F13" s="302"/>
      <c r="G13" s="302"/>
      <c r="H13" s="302"/>
      <c r="I13" s="302"/>
      <c r="J13" s="302"/>
      <c r="K13" s="302"/>
      <c r="L13" s="302"/>
      <c r="M13" s="302"/>
      <c r="N13" s="302"/>
      <c r="O13" s="302"/>
    </row>
    <row r="14" spans="1:15">
      <c r="A14" s="305" t="s">
        <v>814</v>
      </c>
      <c r="B14" s="305"/>
      <c r="C14" s="305"/>
      <c r="D14" s="304" t="s">
        <v>815</v>
      </c>
      <c r="E14" s="303"/>
      <c r="F14" s="303"/>
      <c r="G14" s="303"/>
      <c r="H14" s="303"/>
      <c r="I14" s="303"/>
      <c r="J14" s="303"/>
      <c r="K14" s="303"/>
      <c r="L14" s="303"/>
      <c r="M14" s="303"/>
      <c r="N14" s="303"/>
      <c r="O14" s="303"/>
    </row>
    <row r="15" spans="1:15" ht="25.5">
      <c r="A15" s="300" t="s">
        <v>816</v>
      </c>
      <c r="B15" s="300" t="s">
        <v>817</v>
      </c>
      <c r="C15" s="300" t="s">
        <v>156</v>
      </c>
      <c r="D15" s="301" t="s">
        <v>818</v>
      </c>
      <c r="E15" s="302">
        <v>61600000</v>
      </c>
      <c r="F15" s="302"/>
      <c r="G15" s="302"/>
      <c r="H15" s="302"/>
      <c r="I15" s="302"/>
      <c r="J15" s="302"/>
      <c r="K15" s="302"/>
      <c r="L15" s="302"/>
      <c r="M15" s="302"/>
      <c r="N15" s="302"/>
      <c r="O15" s="302"/>
    </row>
    <row r="16" spans="1:15" ht="25.5">
      <c r="A16" s="300" t="s">
        <v>819</v>
      </c>
      <c r="B16" s="300" t="s">
        <v>820</v>
      </c>
      <c r="C16" s="300" t="s">
        <v>156</v>
      </c>
      <c r="D16" s="301" t="s">
        <v>821</v>
      </c>
      <c r="E16" s="302">
        <v>55000000</v>
      </c>
      <c r="F16" s="302"/>
      <c r="G16" s="302"/>
      <c r="H16" s="302"/>
      <c r="I16" s="302"/>
      <c r="J16" s="302"/>
      <c r="K16" s="302"/>
      <c r="L16" s="302"/>
      <c r="M16" s="302"/>
      <c r="N16" s="302"/>
      <c r="O16" s="302"/>
    </row>
    <row r="17" spans="1:15" ht="25.5">
      <c r="A17" s="300" t="s">
        <v>822</v>
      </c>
      <c r="B17" s="300" t="s">
        <v>823</v>
      </c>
      <c r="C17" s="300" t="s">
        <v>234</v>
      </c>
      <c r="D17" s="301" t="s">
        <v>821</v>
      </c>
      <c r="E17" s="302">
        <v>321392086</v>
      </c>
      <c r="F17" s="302"/>
      <c r="G17" s="302"/>
      <c r="H17" s="302"/>
      <c r="I17" s="302"/>
      <c r="J17" s="302"/>
      <c r="K17" s="302"/>
      <c r="L17" s="302"/>
      <c r="M17" s="302"/>
      <c r="N17" s="302"/>
      <c r="O17" s="302"/>
    </row>
    <row r="18" spans="1:15">
      <c r="A18" s="305" t="s">
        <v>824</v>
      </c>
      <c r="B18" s="305"/>
      <c r="C18" s="305"/>
      <c r="D18" s="304" t="s">
        <v>486</v>
      </c>
      <c r="E18" s="303"/>
      <c r="F18" s="303"/>
      <c r="G18" s="303"/>
      <c r="H18" s="303"/>
      <c r="I18" s="303"/>
      <c r="J18" s="303"/>
      <c r="K18" s="303"/>
      <c r="L18" s="303"/>
      <c r="M18" s="303"/>
      <c r="N18" s="303"/>
      <c r="O18" s="303"/>
    </row>
    <row r="19" spans="1:15">
      <c r="A19" s="305" t="s">
        <v>825</v>
      </c>
      <c r="B19" s="305"/>
      <c r="C19" s="305"/>
      <c r="D19" s="304" t="s">
        <v>826</v>
      </c>
      <c r="E19" s="303"/>
      <c r="F19" s="303"/>
      <c r="G19" s="303"/>
      <c r="H19" s="303"/>
      <c r="I19" s="303"/>
      <c r="J19" s="303"/>
      <c r="K19" s="303"/>
      <c r="L19" s="303"/>
      <c r="M19" s="303"/>
      <c r="N19" s="303"/>
      <c r="O19" s="303"/>
    </row>
    <row r="20" spans="1:15" ht="25.5">
      <c r="A20" s="305" t="s">
        <v>827</v>
      </c>
      <c r="B20" s="305"/>
      <c r="C20" s="305"/>
      <c r="D20" s="304" t="s">
        <v>828</v>
      </c>
      <c r="E20" s="303"/>
      <c r="F20" s="303"/>
      <c r="G20" s="303"/>
      <c r="H20" s="303"/>
      <c r="I20" s="303"/>
      <c r="J20" s="303"/>
      <c r="K20" s="303"/>
      <c r="L20" s="303"/>
      <c r="M20" s="303"/>
      <c r="N20" s="303"/>
      <c r="O20" s="303"/>
    </row>
    <row r="21" spans="1:15" ht="25.5">
      <c r="A21" s="300" t="s">
        <v>829</v>
      </c>
      <c r="B21" s="300" t="s">
        <v>830</v>
      </c>
      <c r="C21" s="300" t="s">
        <v>831</v>
      </c>
      <c r="D21" s="301" t="s">
        <v>832</v>
      </c>
      <c r="E21" s="302">
        <v>1858334100</v>
      </c>
      <c r="F21" s="302"/>
      <c r="G21" s="302"/>
      <c r="H21" s="302"/>
      <c r="I21" s="302"/>
      <c r="J21" s="302"/>
      <c r="K21" s="302"/>
      <c r="L21" s="302"/>
      <c r="M21" s="302"/>
      <c r="N21" s="302"/>
      <c r="O21" s="302"/>
    </row>
    <row r="22" spans="1:15">
      <c r="A22" s="305" t="s">
        <v>846</v>
      </c>
      <c r="B22" s="305"/>
      <c r="C22" s="305"/>
      <c r="D22" s="304" t="s">
        <v>505</v>
      </c>
      <c r="E22" s="303"/>
      <c r="F22" s="303"/>
      <c r="G22" s="303"/>
      <c r="H22" s="303"/>
      <c r="I22" s="303"/>
      <c r="J22" s="303"/>
      <c r="K22" s="303"/>
      <c r="L22" s="303"/>
      <c r="M22" s="303"/>
      <c r="N22" s="303"/>
      <c r="O22" s="303"/>
    </row>
    <row r="23" spans="1:15">
      <c r="A23" s="305" t="s">
        <v>847</v>
      </c>
      <c r="B23" s="305"/>
      <c r="C23" s="305"/>
      <c r="D23" s="304" t="s">
        <v>507</v>
      </c>
      <c r="E23" s="303"/>
      <c r="F23" s="303"/>
      <c r="G23" s="303"/>
      <c r="H23" s="303"/>
      <c r="I23" s="303"/>
      <c r="J23" s="303"/>
      <c r="K23" s="303"/>
      <c r="L23" s="303"/>
      <c r="M23" s="303"/>
      <c r="N23" s="303"/>
      <c r="O23" s="303"/>
    </row>
    <row r="24" spans="1:15" ht="25.5">
      <c r="A24" s="305" t="s">
        <v>863</v>
      </c>
      <c r="B24" s="305"/>
      <c r="C24" s="305"/>
      <c r="D24" s="304" t="s">
        <v>525</v>
      </c>
      <c r="E24" s="303"/>
      <c r="F24" s="303"/>
      <c r="G24" s="303"/>
      <c r="H24" s="303"/>
      <c r="I24" s="303"/>
      <c r="J24" s="303"/>
      <c r="K24" s="303"/>
      <c r="L24" s="303"/>
      <c r="M24" s="303"/>
      <c r="N24" s="303"/>
      <c r="O24" s="303"/>
    </row>
    <row r="25" spans="1:15" ht="25.5">
      <c r="A25" s="308" t="s">
        <v>190</v>
      </c>
      <c r="B25" s="308" t="s">
        <v>908</v>
      </c>
      <c r="C25" s="308" t="s">
        <v>191</v>
      </c>
      <c r="D25" s="310" t="s">
        <v>192</v>
      </c>
      <c r="E25" s="306">
        <v>80000000</v>
      </c>
      <c r="F25" s="302"/>
      <c r="G25" s="302"/>
      <c r="H25" s="302"/>
      <c r="I25" s="302"/>
      <c r="J25" s="302"/>
      <c r="K25" s="302"/>
      <c r="L25" s="302"/>
      <c r="M25" s="302"/>
      <c r="N25" s="302"/>
      <c r="O25" s="302"/>
    </row>
    <row r="26" spans="1:15">
      <c r="A26" s="305" t="s">
        <v>917</v>
      </c>
      <c r="B26" s="305"/>
      <c r="C26" s="305"/>
      <c r="D26" s="304" t="s">
        <v>562</v>
      </c>
      <c r="E26" s="303"/>
      <c r="F26" s="303"/>
      <c r="G26" s="303"/>
      <c r="H26" s="303"/>
      <c r="I26" s="303"/>
      <c r="J26" s="303"/>
      <c r="K26" s="303"/>
      <c r="L26" s="303"/>
      <c r="M26" s="303"/>
      <c r="N26" s="303"/>
      <c r="O26" s="303"/>
    </row>
    <row r="27" spans="1:15" ht="25.5">
      <c r="A27" s="305" t="s">
        <v>951</v>
      </c>
      <c r="B27" s="305"/>
      <c r="C27" s="305"/>
      <c r="D27" s="304" t="s">
        <v>597</v>
      </c>
      <c r="E27" s="303"/>
      <c r="F27" s="303"/>
      <c r="G27" s="303"/>
      <c r="H27" s="303"/>
      <c r="I27" s="303"/>
      <c r="J27" s="303"/>
      <c r="K27" s="303"/>
      <c r="L27" s="303"/>
      <c r="M27" s="303"/>
      <c r="N27" s="303"/>
      <c r="O27" s="303"/>
    </row>
    <row r="28" spans="1:15" s="308" customFormat="1" ht="25.5">
      <c r="A28" s="308" t="s">
        <v>153</v>
      </c>
      <c r="B28" s="308" t="s">
        <v>970</v>
      </c>
      <c r="C28" s="308" t="s">
        <v>154</v>
      </c>
      <c r="D28" s="307" t="s">
        <v>155</v>
      </c>
      <c r="E28" s="306">
        <v>150000000</v>
      </c>
      <c r="F28" s="306"/>
      <c r="G28" s="306"/>
      <c r="H28" s="306"/>
      <c r="I28" s="306"/>
      <c r="J28" s="306"/>
      <c r="K28" s="306"/>
      <c r="L28" s="306"/>
      <c r="M28" s="306"/>
      <c r="N28" s="306"/>
      <c r="O28" s="306"/>
    </row>
    <row r="29" spans="1:15" s="308" customFormat="1" ht="25.5">
      <c r="A29" s="308" t="s">
        <v>157</v>
      </c>
      <c r="B29" s="308" t="s">
        <v>971</v>
      </c>
      <c r="C29" s="308" t="s">
        <v>156</v>
      </c>
      <c r="D29" s="307" t="s">
        <v>155</v>
      </c>
      <c r="E29" s="306">
        <v>93717488</v>
      </c>
      <c r="F29" s="306"/>
      <c r="G29" s="306"/>
      <c r="H29" s="306"/>
      <c r="I29" s="306"/>
      <c r="J29" s="306"/>
      <c r="K29" s="306"/>
      <c r="L29" s="306"/>
      <c r="M29" s="306"/>
      <c r="N29" s="306"/>
      <c r="O29" s="306"/>
    </row>
    <row r="30" spans="1:15" s="308" customFormat="1" ht="25.5">
      <c r="A30" s="308" t="s">
        <v>158</v>
      </c>
      <c r="B30" s="308" t="s">
        <v>972</v>
      </c>
      <c r="C30" s="308" t="s">
        <v>156</v>
      </c>
      <c r="D30" s="307" t="s">
        <v>159</v>
      </c>
      <c r="E30" s="306">
        <v>16500000</v>
      </c>
      <c r="F30" s="306"/>
      <c r="G30" s="306"/>
      <c r="H30" s="306"/>
      <c r="I30" s="306"/>
      <c r="J30" s="306"/>
      <c r="K30" s="306"/>
      <c r="L30" s="306"/>
      <c r="M30" s="306"/>
      <c r="N30" s="306"/>
      <c r="O30" s="306"/>
    </row>
    <row r="31" spans="1:15" s="308" customFormat="1" ht="25.5">
      <c r="A31" s="308" t="s">
        <v>160</v>
      </c>
      <c r="B31" s="308" t="s">
        <v>973</v>
      </c>
      <c r="C31" s="308" t="s">
        <v>154</v>
      </c>
      <c r="D31" s="307" t="s">
        <v>974</v>
      </c>
      <c r="E31" s="306">
        <v>45000000</v>
      </c>
      <c r="F31" s="306"/>
      <c r="G31" s="306"/>
      <c r="H31" s="306"/>
      <c r="I31" s="306"/>
      <c r="J31" s="306"/>
      <c r="K31" s="306"/>
      <c r="L31" s="306"/>
      <c r="M31" s="306"/>
      <c r="N31" s="306"/>
      <c r="O31" s="306"/>
    </row>
    <row r="32" spans="1:15" s="308" customFormat="1" ht="25.5">
      <c r="A32" s="308" t="s">
        <v>161</v>
      </c>
      <c r="B32" s="308" t="s">
        <v>975</v>
      </c>
      <c r="C32" s="308" t="s">
        <v>156</v>
      </c>
      <c r="D32" s="307" t="s">
        <v>974</v>
      </c>
      <c r="E32" s="306">
        <v>50015709</v>
      </c>
      <c r="F32" s="306"/>
      <c r="G32" s="306"/>
      <c r="H32" s="306"/>
      <c r="I32" s="306"/>
      <c r="J32" s="306"/>
      <c r="K32" s="306"/>
      <c r="L32" s="306"/>
      <c r="M32" s="306"/>
      <c r="N32" s="306"/>
      <c r="O32" s="306"/>
    </row>
    <row r="33" spans="1:15" s="308" customFormat="1" ht="25.5">
      <c r="A33" s="308" t="s">
        <v>165</v>
      </c>
      <c r="B33" s="308" t="s">
        <v>976</v>
      </c>
      <c r="C33" s="308" t="s">
        <v>154</v>
      </c>
      <c r="D33" s="307" t="s">
        <v>162</v>
      </c>
      <c r="E33" s="306">
        <v>219614000</v>
      </c>
      <c r="F33" s="306"/>
      <c r="G33" s="306"/>
      <c r="H33" s="306"/>
      <c r="I33" s="306"/>
      <c r="J33" s="306"/>
      <c r="K33" s="306"/>
      <c r="L33" s="306"/>
      <c r="M33" s="306"/>
      <c r="N33" s="306"/>
      <c r="O33" s="306"/>
    </row>
    <row r="34" spans="1:15" s="308" customFormat="1" ht="25.5">
      <c r="A34" s="308" t="s">
        <v>166</v>
      </c>
      <c r="B34" s="308" t="s">
        <v>977</v>
      </c>
      <c r="C34" s="308" t="s">
        <v>156</v>
      </c>
      <c r="D34" s="307" t="s">
        <v>162</v>
      </c>
      <c r="E34" s="306">
        <v>341695090</v>
      </c>
      <c r="F34" s="306"/>
      <c r="G34" s="306"/>
      <c r="H34" s="306"/>
      <c r="I34" s="306"/>
      <c r="J34" s="306"/>
      <c r="K34" s="306"/>
      <c r="L34" s="306"/>
      <c r="M34" s="306"/>
      <c r="N34" s="306"/>
      <c r="O34" s="306"/>
    </row>
    <row r="35" spans="1:15" s="308" customFormat="1" ht="25.5">
      <c r="A35" s="308" t="s">
        <v>167</v>
      </c>
      <c r="B35" s="308" t="s">
        <v>978</v>
      </c>
      <c r="C35" s="308" t="s">
        <v>156</v>
      </c>
      <c r="D35" s="307" t="s">
        <v>163</v>
      </c>
      <c r="E35" s="306">
        <v>41314060</v>
      </c>
      <c r="F35" s="306"/>
      <c r="G35" s="306"/>
      <c r="H35" s="306"/>
      <c r="I35" s="306"/>
      <c r="J35" s="306"/>
      <c r="K35" s="306"/>
      <c r="L35" s="306"/>
      <c r="M35" s="306"/>
      <c r="N35" s="306"/>
      <c r="O35" s="306"/>
    </row>
    <row r="36" spans="1:15" s="308" customFormat="1" ht="38.25">
      <c r="A36" s="308" t="s">
        <v>168</v>
      </c>
      <c r="B36" s="308" t="s">
        <v>979</v>
      </c>
      <c r="C36" s="308" t="s">
        <v>156</v>
      </c>
      <c r="D36" s="307" t="s">
        <v>164</v>
      </c>
      <c r="E36" s="306">
        <v>104099479</v>
      </c>
      <c r="F36" s="306"/>
      <c r="G36" s="306"/>
      <c r="H36" s="306"/>
      <c r="I36" s="306"/>
      <c r="J36" s="306"/>
      <c r="K36" s="306"/>
      <c r="L36" s="306"/>
      <c r="M36" s="306"/>
      <c r="N36" s="306"/>
      <c r="O36" s="306"/>
    </row>
    <row r="37" spans="1:15">
      <c r="A37" s="300" t="s">
        <v>1002</v>
      </c>
      <c r="B37" s="300" t="s">
        <v>1003</v>
      </c>
      <c r="C37" s="300" t="s">
        <v>156</v>
      </c>
      <c r="D37" s="301" t="s">
        <v>1004</v>
      </c>
      <c r="E37" s="302">
        <v>97374018</v>
      </c>
      <c r="F37" s="302"/>
      <c r="G37" s="302"/>
      <c r="H37" s="302"/>
      <c r="I37" s="302"/>
      <c r="J37" s="302"/>
      <c r="K37" s="302"/>
      <c r="L37" s="302"/>
      <c r="M37" s="302"/>
      <c r="N37" s="302"/>
      <c r="O37" s="302"/>
    </row>
    <row r="38" spans="1:15">
      <c r="A38" s="300" t="s">
        <v>1005</v>
      </c>
      <c r="B38" s="300" t="s">
        <v>1006</v>
      </c>
      <c r="C38" s="300" t="s">
        <v>156</v>
      </c>
      <c r="D38" s="301" t="s">
        <v>1007</v>
      </c>
      <c r="E38" s="302">
        <v>56625981</v>
      </c>
      <c r="F38" s="302"/>
      <c r="G38" s="302"/>
      <c r="H38" s="302"/>
      <c r="I38" s="302"/>
      <c r="J38" s="302"/>
      <c r="K38" s="302"/>
      <c r="L38" s="302"/>
      <c r="M38" s="302"/>
      <c r="N38" s="302"/>
      <c r="O38" s="302"/>
    </row>
    <row r="39" spans="1:15" ht="25.5">
      <c r="A39" s="308" t="s">
        <v>1008</v>
      </c>
      <c r="B39" s="308" t="s">
        <v>1009</v>
      </c>
      <c r="C39" s="308" t="s">
        <v>156</v>
      </c>
      <c r="D39" s="307" t="s">
        <v>1010</v>
      </c>
      <c r="E39" s="306">
        <v>1100000</v>
      </c>
      <c r="F39" s="302"/>
      <c r="G39" s="302"/>
      <c r="H39" s="302"/>
      <c r="I39" s="302"/>
      <c r="J39" s="302"/>
      <c r="K39" s="302"/>
      <c r="L39" s="302"/>
      <c r="M39" s="302"/>
      <c r="N39" s="302"/>
      <c r="O39" s="302"/>
    </row>
    <row r="40" spans="1:15">
      <c r="A40" s="308" t="s">
        <v>1011</v>
      </c>
      <c r="B40" s="308" t="s">
        <v>1012</v>
      </c>
      <c r="C40" s="308" t="s">
        <v>156</v>
      </c>
      <c r="D40" s="307" t="s">
        <v>1013</v>
      </c>
      <c r="E40" s="306">
        <v>5500000</v>
      </c>
      <c r="F40" s="302"/>
      <c r="G40" s="302"/>
      <c r="H40" s="302"/>
      <c r="I40" s="302"/>
      <c r="J40" s="302"/>
      <c r="K40" s="302"/>
      <c r="L40" s="302"/>
      <c r="M40" s="302"/>
      <c r="N40" s="302"/>
      <c r="O40" s="302"/>
    </row>
    <row r="41" spans="1:15" s="308" customFormat="1" ht="25.5">
      <c r="A41" s="308" t="s">
        <v>185</v>
      </c>
      <c r="B41" s="308" t="s">
        <v>1017</v>
      </c>
      <c r="C41" s="308" t="s">
        <v>154</v>
      </c>
      <c r="D41" s="307" t="s">
        <v>186</v>
      </c>
      <c r="E41" s="306">
        <v>25000000</v>
      </c>
      <c r="F41" s="306"/>
      <c r="G41" s="306"/>
      <c r="H41" s="306"/>
      <c r="I41" s="306"/>
      <c r="J41" s="306"/>
      <c r="K41" s="306"/>
      <c r="L41" s="306"/>
      <c r="M41" s="306"/>
      <c r="N41" s="306"/>
      <c r="O41" s="306"/>
    </row>
    <row r="42" spans="1:15" s="308" customFormat="1" ht="25.5">
      <c r="A42" s="308" t="s">
        <v>187</v>
      </c>
      <c r="B42" s="308" t="s">
        <v>1018</v>
      </c>
      <c r="C42" s="308" t="s">
        <v>156</v>
      </c>
      <c r="D42" s="307" t="s">
        <v>186</v>
      </c>
      <c r="E42" s="306">
        <v>23856127</v>
      </c>
      <c r="F42" s="306"/>
      <c r="G42" s="306"/>
      <c r="H42" s="306"/>
      <c r="I42" s="306"/>
      <c r="J42" s="306"/>
      <c r="K42" s="306"/>
      <c r="L42" s="306"/>
      <c r="M42" s="306"/>
      <c r="N42" s="306"/>
      <c r="O42" s="306"/>
    </row>
    <row r="43" spans="1:15" s="308" customFormat="1" ht="25.5">
      <c r="A43" s="308" t="s">
        <v>188</v>
      </c>
      <c r="B43" s="308" t="s">
        <v>1019</v>
      </c>
      <c r="C43" s="308" t="s">
        <v>156</v>
      </c>
      <c r="D43" s="307" t="s">
        <v>189</v>
      </c>
      <c r="E43" s="306">
        <v>34496000</v>
      </c>
      <c r="F43" s="306"/>
      <c r="G43" s="306"/>
      <c r="H43" s="306"/>
      <c r="I43" s="306"/>
      <c r="J43" s="306"/>
      <c r="K43" s="306"/>
      <c r="L43" s="306"/>
      <c r="M43" s="306"/>
      <c r="N43" s="306"/>
      <c r="O43" s="306"/>
    </row>
    <row r="44" spans="1:15" ht="25.5">
      <c r="A44" s="308" t="s">
        <v>180</v>
      </c>
      <c r="B44" s="308" t="s">
        <v>1020</v>
      </c>
      <c r="C44" s="308" t="s">
        <v>154</v>
      </c>
      <c r="D44" s="307" t="s">
        <v>181</v>
      </c>
      <c r="E44" s="306">
        <v>46697595</v>
      </c>
      <c r="F44" s="302"/>
      <c r="G44" s="302"/>
      <c r="H44" s="302"/>
      <c r="I44" s="302"/>
      <c r="J44" s="302"/>
      <c r="K44" s="302"/>
      <c r="L44" s="302"/>
      <c r="M44" s="302"/>
      <c r="N44" s="302"/>
      <c r="O44" s="302"/>
    </row>
    <row r="45" spans="1:15" ht="25.5">
      <c r="A45" s="308" t="s">
        <v>182</v>
      </c>
      <c r="B45" s="308" t="s">
        <v>1021</v>
      </c>
      <c r="C45" s="308" t="s">
        <v>156</v>
      </c>
      <c r="D45" s="307" t="s">
        <v>181</v>
      </c>
      <c r="E45" s="306">
        <v>52206040</v>
      </c>
      <c r="F45" s="302"/>
      <c r="G45" s="302"/>
      <c r="H45" s="302"/>
      <c r="I45" s="302"/>
      <c r="J45" s="302"/>
      <c r="K45" s="302"/>
      <c r="L45" s="302"/>
      <c r="M45" s="302"/>
      <c r="N45" s="302"/>
      <c r="O45" s="302"/>
    </row>
    <row r="46" spans="1:15" ht="25.5">
      <c r="A46" s="308" t="s">
        <v>183</v>
      </c>
      <c r="B46" s="308" t="s">
        <v>1022</v>
      </c>
      <c r="C46" s="308" t="s">
        <v>156</v>
      </c>
      <c r="D46" s="307" t="s">
        <v>184</v>
      </c>
      <c r="E46" s="306">
        <v>8800000</v>
      </c>
      <c r="F46" s="302"/>
      <c r="G46" s="302"/>
      <c r="H46" s="302"/>
      <c r="I46" s="302"/>
      <c r="J46" s="302"/>
      <c r="K46" s="302"/>
      <c r="L46" s="302"/>
      <c r="M46" s="302"/>
      <c r="N46" s="302"/>
      <c r="O46" s="302"/>
    </row>
    <row r="47" spans="1:15">
      <c r="A47" s="305" t="s">
        <v>1163</v>
      </c>
      <c r="B47" s="305"/>
      <c r="C47" s="305"/>
      <c r="D47" s="304" t="s">
        <v>643</v>
      </c>
      <c r="E47" s="303"/>
      <c r="F47" s="303"/>
      <c r="G47" s="303"/>
      <c r="H47" s="303"/>
      <c r="I47" s="303"/>
      <c r="J47" s="303"/>
      <c r="K47" s="303"/>
      <c r="L47" s="303"/>
      <c r="M47" s="303"/>
      <c r="N47" s="303"/>
      <c r="O47" s="303"/>
    </row>
    <row r="48" spans="1:15">
      <c r="A48" s="305" t="s">
        <v>1164</v>
      </c>
      <c r="B48" s="305"/>
      <c r="C48" s="305"/>
      <c r="D48" s="304" t="s">
        <v>1165</v>
      </c>
      <c r="E48" s="303"/>
      <c r="F48" s="303"/>
      <c r="G48" s="303"/>
      <c r="H48" s="303"/>
      <c r="I48" s="303"/>
      <c r="J48" s="303"/>
      <c r="K48" s="303"/>
      <c r="L48" s="303"/>
      <c r="M48" s="303"/>
      <c r="N48" s="303"/>
      <c r="O48" s="303"/>
    </row>
    <row r="49" spans="1:15">
      <c r="A49" s="305" t="s">
        <v>1166</v>
      </c>
      <c r="B49" s="305"/>
      <c r="C49" s="305"/>
      <c r="D49" s="304" t="s">
        <v>1167</v>
      </c>
      <c r="E49" s="303"/>
      <c r="F49" s="303"/>
      <c r="G49" s="303"/>
      <c r="H49" s="303"/>
      <c r="I49" s="303"/>
      <c r="J49" s="303"/>
      <c r="K49" s="303"/>
      <c r="L49" s="303"/>
      <c r="M49" s="303"/>
      <c r="N49" s="303"/>
      <c r="O49" s="303"/>
    </row>
    <row r="50" spans="1:15" ht="38.25">
      <c r="A50" s="305" t="s">
        <v>1168</v>
      </c>
      <c r="B50" s="305"/>
      <c r="C50" s="305"/>
      <c r="D50" s="304" t="s">
        <v>1169</v>
      </c>
      <c r="E50" s="303"/>
      <c r="F50" s="303"/>
      <c r="G50" s="303"/>
      <c r="H50" s="303"/>
      <c r="I50" s="303"/>
      <c r="J50" s="303"/>
      <c r="K50" s="303"/>
      <c r="L50" s="303"/>
      <c r="M50" s="303"/>
      <c r="N50" s="303"/>
      <c r="O50" s="303"/>
    </row>
    <row r="51" spans="1:15">
      <c r="A51" s="305" t="s">
        <v>1170</v>
      </c>
      <c r="B51" s="305"/>
      <c r="C51" s="305"/>
      <c r="D51" s="304" t="s">
        <v>1171</v>
      </c>
      <c r="E51" s="303"/>
      <c r="F51" s="303"/>
      <c r="G51" s="303"/>
      <c r="H51" s="303"/>
      <c r="I51" s="303"/>
      <c r="J51" s="303"/>
      <c r="K51" s="303"/>
      <c r="L51" s="303"/>
      <c r="M51" s="303"/>
      <c r="N51" s="303"/>
      <c r="O51" s="303"/>
    </row>
    <row r="52" spans="1:15" ht="25.5">
      <c r="A52" s="300" t="s">
        <v>1172</v>
      </c>
      <c r="B52" s="300" t="s">
        <v>1173</v>
      </c>
      <c r="C52" s="300" t="s">
        <v>493</v>
      </c>
      <c r="D52" s="301" t="s">
        <v>1174</v>
      </c>
      <c r="E52" s="302">
        <v>1153000000</v>
      </c>
      <c r="F52" s="302"/>
      <c r="G52" s="302"/>
      <c r="H52" s="302"/>
      <c r="I52" s="302"/>
      <c r="J52" s="302"/>
      <c r="K52" s="302"/>
      <c r="L52" s="302"/>
      <c r="M52" s="302"/>
      <c r="N52" s="302"/>
      <c r="O52" s="302"/>
    </row>
    <row r="53" spans="1:15">
      <c r="A53" s="305" t="s">
        <v>1175</v>
      </c>
      <c r="B53" s="305"/>
      <c r="C53" s="305"/>
      <c r="D53" s="304" t="s">
        <v>1176</v>
      </c>
      <c r="E53" s="303"/>
      <c r="F53" s="303"/>
      <c r="G53" s="303"/>
      <c r="H53" s="303"/>
      <c r="I53" s="303"/>
      <c r="J53" s="303"/>
      <c r="K53" s="303"/>
      <c r="L53" s="303"/>
      <c r="M53" s="303"/>
      <c r="N53" s="303"/>
      <c r="O53" s="303"/>
    </row>
    <row r="54" spans="1:15" ht="25.5">
      <c r="A54" s="300" t="s">
        <v>1177</v>
      </c>
      <c r="B54" s="300" t="s">
        <v>1178</v>
      </c>
      <c r="C54" s="300" t="s">
        <v>493</v>
      </c>
      <c r="D54" s="301" t="s">
        <v>1179</v>
      </c>
      <c r="E54" s="302">
        <v>256000000</v>
      </c>
      <c r="F54" s="302"/>
      <c r="G54" s="302"/>
      <c r="H54" s="302"/>
      <c r="I54" s="302"/>
      <c r="J54" s="302"/>
      <c r="K54" s="302"/>
      <c r="L54" s="302"/>
      <c r="M54" s="302"/>
      <c r="N54" s="302"/>
      <c r="O54" s="302"/>
    </row>
    <row r="55" spans="1:15">
      <c r="A55" s="305" t="s">
        <v>1180</v>
      </c>
      <c r="B55" s="305"/>
      <c r="C55" s="305"/>
      <c r="D55" s="304" t="s">
        <v>1181</v>
      </c>
      <c r="E55" s="303"/>
      <c r="F55" s="303"/>
      <c r="G55" s="303"/>
      <c r="H55" s="303"/>
      <c r="I55" s="303"/>
      <c r="J55" s="303"/>
      <c r="K55" s="303"/>
      <c r="L55" s="303"/>
      <c r="M55" s="303"/>
      <c r="N55" s="303"/>
      <c r="O55" s="303"/>
    </row>
    <row r="56" spans="1:15" ht="25.5">
      <c r="A56" s="300" t="s">
        <v>1182</v>
      </c>
      <c r="B56" s="300" t="s">
        <v>1183</v>
      </c>
      <c r="C56" s="300" t="s">
        <v>493</v>
      </c>
      <c r="D56" s="301" t="s">
        <v>1184</v>
      </c>
      <c r="E56" s="302">
        <v>1467000000</v>
      </c>
      <c r="F56" s="302"/>
      <c r="G56" s="302"/>
      <c r="H56" s="302"/>
      <c r="I56" s="302"/>
      <c r="J56" s="302"/>
      <c r="K56" s="302"/>
      <c r="L56" s="302"/>
      <c r="M56" s="302"/>
      <c r="N56" s="302"/>
      <c r="O56" s="302"/>
    </row>
    <row r="58" spans="1:15">
      <c r="E58" s="302">
        <f>SUM(E2:E56)</f>
        <v>8475809971</v>
      </c>
    </row>
  </sheetData>
  <autoFilter ref="A1:O56" xr:uid="{00000000-0009-0000-0000-000002000000}">
    <sortState xmlns:xlrd2="http://schemas.microsoft.com/office/spreadsheetml/2017/richdata2" ref="A2:O163">
      <sortCondition ref="A1"/>
    </sortState>
  </autoFilter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BA5770-47A4-4AD9-A676-3FDAB1F41009}">
  <sheetPr>
    <tabColor rgb="FFFFFF00"/>
  </sheetPr>
  <dimension ref="A1:AZ144"/>
  <sheetViews>
    <sheetView tabSelected="1" view="pageBreakPreview" topLeftCell="A34" zoomScale="91" zoomScaleNormal="90" zoomScaleSheetLayoutView="91" workbookViewId="0">
      <selection activeCell="L43" sqref="L43"/>
    </sheetView>
  </sheetViews>
  <sheetFormatPr baseColWidth="10" defaultColWidth="11.42578125" defaultRowHeight="14.25"/>
  <cols>
    <col min="1" max="1" width="8" style="1" customWidth="1"/>
    <col min="2" max="2" width="35.42578125" style="240" customWidth="1"/>
    <col min="3" max="3" width="16.42578125" style="241" customWidth="1"/>
    <col min="4" max="4" width="16.85546875" style="221" customWidth="1"/>
    <col min="5" max="5" width="16.42578125" style="242" customWidth="1"/>
    <col min="6" max="6" width="21.140625" style="242" customWidth="1"/>
    <col min="7" max="7" width="20.42578125" style="242" customWidth="1"/>
    <col min="8" max="11" width="14.5703125" style="242" customWidth="1"/>
    <col min="12" max="12" width="44" style="211" customWidth="1"/>
    <col min="13" max="13" width="8.7109375" style="212" customWidth="1"/>
    <col min="14" max="14" width="29.85546875" style="243" customWidth="1"/>
    <col min="15" max="15" width="22.7109375" style="242" customWidth="1"/>
    <col min="16" max="16" width="17.28515625" style="242" customWidth="1"/>
    <col min="17" max="17" width="20.85546875" style="242" customWidth="1"/>
    <col min="18" max="18" width="17.42578125" style="244" customWidth="1"/>
    <col min="19" max="19" width="19.42578125" style="244" customWidth="1"/>
    <col min="20" max="20" width="11.42578125" style="244" customWidth="1"/>
    <col min="21" max="21" width="14.42578125" style="244" customWidth="1"/>
    <col min="22" max="22" width="21" style="244" customWidth="1"/>
    <col min="23" max="23" width="20" style="244" customWidth="1"/>
    <col min="24" max="24" width="9.7109375" style="243" customWidth="1"/>
    <col min="25" max="25" width="13.7109375" style="243" customWidth="1"/>
    <col min="26" max="28" width="18.28515625" style="243" customWidth="1"/>
    <col min="29" max="16384" width="11.42578125" style="1"/>
  </cols>
  <sheetData>
    <row r="1" spans="1:52" ht="67.5" customHeight="1">
      <c r="B1" s="336" t="s">
        <v>1222</v>
      </c>
      <c r="C1" s="337"/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337"/>
      <c r="P1" s="337"/>
      <c r="Q1" s="337"/>
      <c r="R1" s="337"/>
      <c r="S1" s="337"/>
      <c r="T1" s="337"/>
      <c r="U1" s="337"/>
      <c r="V1" s="337"/>
      <c r="W1" s="337"/>
      <c r="X1" s="337"/>
      <c r="Y1" s="337"/>
      <c r="Z1" s="337"/>
      <c r="AA1" s="337"/>
      <c r="AB1" s="337"/>
    </row>
    <row r="2" spans="1:52" ht="27" customHeight="1">
      <c r="A2" s="338" t="s">
        <v>1192</v>
      </c>
      <c r="B2" s="338" t="s">
        <v>1191</v>
      </c>
      <c r="C2" s="339" t="s">
        <v>1</v>
      </c>
      <c r="D2" s="340" t="s">
        <v>2</v>
      </c>
      <c r="E2" s="341" t="s">
        <v>3</v>
      </c>
      <c r="F2" s="342"/>
      <c r="G2" s="342"/>
      <c r="H2" s="342"/>
      <c r="I2" s="342"/>
      <c r="J2" s="342"/>
      <c r="K2" s="342"/>
      <c r="L2" s="342"/>
      <c r="M2" s="342"/>
      <c r="N2" s="342"/>
      <c r="O2" s="343"/>
      <c r="P2" s="2"/>
      <c r="Q2" s="2"/>
      <c r="R2" s="3"/>
      <c r="S2" s="3"/>
      <c r="T2" s="3"/>
      <c r="U2" s="3"/>
      <c r="V2" s="3"/>
      <c r="W2" s="3"/>
      <c r="X2" s="344" t="s">
        <v>4</v>
      </c>
      <c r="Y2" s="344"/>
      <c r="Z2" s="344"/>
      <c r="AA2" s="344"/>
      <c r="AB2" s="344"/>
    </row>
    <row r="3" spans="1:52" ht="13.15" customHeight="1">
      <c r="A3" s="338"/>
      <c r="B3" s="338"/>
      <c r="C3" s="339"/>
      <c r="D3" s="340"/>
      <c r="E3" s="345" t="s">
        <v>5</v>
      </c>
      <c r="F3" s="345"/>
      <c r="G3" s="345"/>
      <c r="H3" s="347" t="s">
        <v>6</v>
      </c>
      <c r="I3" s="348"/>
      <c r="J3" s="348"/>
      <c r="K3" s="349"/>
      <c r="L3" s="344" t="s">
        <v>7</v>
      </c>
      <c r="M3" s="344"/>
      <c r="N3" s="344"/>
      <c r="O3" s="4"/>
      <c r="P3" s="346" t="s">
        <v>8</v>
      </c>
      <c r="Q3" s="346"/>
      <c r="R3" s="346"/>
      <c r="S3" s="346"/>
      <c r="T3" s="346"/>
      <c r="U3" s="346"/>
      <c r="V3" s="346"/>
      <c r="W3" s="5"/>
      <c r="X3" s="344" t="s">
        <v>9</v>
      </c>
      <c r="Y3" s="344"/>
      <c r="Z3" s="344"/>
      <c r="AA3" s="344"/>
      <c r="AB3" s="344"/>
    </row>
    <row r="4" spans="1:52" ht="31.9" customHeight="1">
      <c r="A4" s="338"/>
      <c r="B4" s="338"/>
      <c r="C4" s="339"/>
      <c r="D4" s="340"/>
      <c r="E4" s="4" t="s">
        <v>10</v>
      </c>
      <c r="F4" s="4" t="s">
        <v>1198</v>
      </c>
      <c r="G4" s="4" t="s">
        <v>1187</v>
      </c>
      <c r="H4" s="345" t="s">
        <v>10</v>
      </c>
      <c r="I4" s="345"/>
      <c r="J4" s="345" t="s">
        <v>1187</v>
      </c>
      <c r="K4" s="345"/>
      <c r="L4" s="6" t="s">
        <v>12</v>
      </c>
      <c r="M4" s="326" t="s">
        <v>13</v>
      </c>
      <c r="N4" s="8" t="s">
        <v>14</v>
      </c>
      <c r="O4" s="4" t="s">
        <v>15</v>
      </c>
      <c r="P4" s="4" t="s">
        <v>16</v>
      </c>
      <c r="Q4" s="5" t="s">
        <v>1197</v>
      </c>
      <c r="R4" s="5" t="s">
        <v>1189</v>
      </c>
      <c r="S4" s="5" t="s">
        <v>1188</v>
      </c>
      <c r="T4" s="5" t="s">
        <v>19</v>
      </c>
      <c r="U4" s="5" t="s">
        <v>20</v>
      </c>
      <c r="V4" s="5" t="s">
        <v>21</v>
      </c>
      <c r="W4" s="5" t="s">
        <v>22</v>
      </c>
      <c r="X4" s="8" t="s">
        <v>0</v>
      </c>
      <c r="Y4" s="8" t="s">
        <v>23</v>
      </c>
      <c r="Z4" s="8" t="s">
        <v>24</v>
      </c>
      <c r="AA4" s="8" t="s">
        <v>25</v>
      </c>
      <c r="AB4" s="8" t="s">
        <v>1190</v>
      </c>
    </row>
    <row r="5" spans="1:52" ht="26.45" customHeight="1">
      <c r="B5" s="295" t="s">
        <v>1195</v>
      </c>
      <c r="C5" s="11"/>
      <c r="D5" s="12"/>
      <c r="E5" s="13"/>
      <c r="F5" s="13"/>
      <c r="G5" s="13"/>
      <c r="H5" s="13" t="s">
        <v>27</v>
      </c>
      <c r="I5" s="13" t="s">
        <v>28</v>
      </c>
      <c r="J5" s="13" t="s">
        <v>27</v>
      </c>
      <c r="K5" s="13" t="s">
        <v>28</v>
      </c>
      <c r="L5" s="13"/>
      <c r="M5" s="14"/>
      <c r="N5" s="15"/>
      <c r="O5" s="13"/>
      <c r="P5" s="13"/>
      <c r="Q5" s="13"/>
      <c r="R5" s="16"/>
      <c r="S5" s="16"/>
      <c r="T5" s="16"/>
      <c r="U5" s="16"/>
      <c r="V5" s="16"/>
      <c r="W5" s="16"/>
      <c r="X5" s="17"/>
      <c r="Y5" s="17"/>
      <c r="Z5" s="17"/>
      <c r="AA5" s="17"/>
      <c r="AB5" s="17"/>
    </row>
    <row r="6" spans="1:52" s="315" customFormat="1" ht="24.75" customHeight="1">
      <c r="B6" s="316" t="s">
        <v>1193</v>
      </c>
      <c r="C6" s="317"/>
      <c r="D6" s="318"/>
      <c r="E6" s="319"/>
      <c r="F6" s="319"/>
      <c r="G6" s="319"/>
      <c r="H6" s="319"/>
      <c r="I6" s="319"/>
      <c r="J6" s="319"/>
      <c r="K6" s="319"/>
      <c r="L6" s="319"/>
      <c r="M6" s="320"/>
      <c r="N6" s="321"/>
      <c r="O6" s="319"/>
      <c r="P6" s="319"/>
      <c r="Q6" s="319"/>
      <c r="R6" s="322"/>
      <c r="S6" s="322"/>
      <c r="T6" s="322"/>
      <c r="U6" s="322"/>
      <c r="V6" s="322"/>
      <c r="W6" s="322"/>
      <c r="X6" s="323"/>
      <c r="Y6" s="323"/>
      <c r="Z6" s="323"/>
      <c r="AA6" s="323"/>
      <c r="AB6" s="323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</row>
    <row r="7" spans="1:52" ht="27" customHeight="1">
      <c r="B7" s="18" t="s">
        <v>1194</v>
      </c>
      <c r="C7" s="19"/>
      <c r="D7" s="20"/>
      <c r="E7" s="21"/>
      <c r="F7" s="21"/>
      <c r="G7" s="21"/>
      <c r="H7" s="20"/>
      <c r="I7" s="21"/>
      <c r="J7" s="21"/>
      <c r="K7" s="20"/>
      <c r="L7" s="21"/>
      <c r="M7" s="22"/>
      <c r="N7" s="23"/>
      <c r="O7" s="21"/>
      <c r="P7" s="21"/>
      <c r="Q7" s="21"/>
      <c r="R7" s="23"/>
      <c r="S7" s="21"/>
      <c r="T7" s="24"/>
      <c r="U7" s="23"/>
      <c r="V7" s="21"/>
      <c r="W7" s="21"/>
      <c r="X7" s="24"/>
      <c r="Y7" s="23"/>
      <c r="Z7" s="21"/>
      <c r="AA7" s="24"/>
      <c r="AB7" s="23"/>
    </row>
    <row r="8" spans="1:52" ht="33" customHeight="1">
      <c r="B8" s="32" t="s">
        <v>1226</v>
      </c>
      <c r="C8" s="33"/>
      <c r="D8" s="34"/>
      <c r="E8" s="35"/>
      <c r="F8" s="35"/>
      <c r="G8" s="35"/>
      <c r="H8" s="34"/>
      <c r="I8" s="35"/>
      <c r="J8" s="35"/>
      <c r="K8" s="34"/>
      <c r="L8" s="35"/>
      <c r="M8" s="36"/>
      <c r="N8" s="37"/>
      <c r="O8" s="35"/>
      <c r="P8" s="35"/>
      <c r="Q8" s="35"/>
      <c r="R8" s="37"/>
      <c r="S8" s="35"/>
      <c r="T8" s="38"/>
      <c r="U8" s="37"/>
      <c r="V8" s="35"/>
      <c r="W8" s="35"/>
      <c r="X8" s="38"/>
      <c r="Y8" s="37"/>
      <c r="Z8" s="35"/>
      <c r="AA8" s="38"/>
      <c r="AB8" s="37"/>
    </row>
    <row r="9" spans="1:52" s="51" customFormat="1" ht="66.75" customHeight="1">
      <c r="A9" s="327">
        <v>1</v>
      </c>
      <c r="B9" s="39" t="s">
        <v>1221</v>
      </c>
      <c r="C9" s="325">
        <v>202500000048312</v>
      </c>
      <c r="D9" s="41" t="s">
        <v>1196</v>
      </c>
      <c r="E9" s="42"/>
      <c r="F9" s="356">
        <v>1188000000</v>
      </c>
      <c r="G9" s="42"/>
      <c r="H9" s="43"/>
      <c r="I9" s="43"/>
      <c r="J9" s="43"/>
      <c r="K9" s="43"/>
      <c r="L9" s="44" t="s">
        <v>1223</v>
      </c>
      <c r="M9" s="328" t="s">
        <v>493</v>
      </c>
      <c r="N9" s="46" t="s">
        <v>1174</v>
      </c>
      <c r="O9" s="47">
        <v>1188000000</v>
      </c>
      <c r="P9" s="44"/>
      <c r="Q9" s="47">
        <v>1188000000</v>
      </c>
      <c r="R9" s="48"/>
      <c r="S9" s="49"/>
      <c r="T9" s="50"/>
      <c r="U9" s="48"/>
      <c r="V9" s="49"/>
      <c r="W9" s="49"/>
      <c r="X9" s="50"/>
      <c r="Y9" s="48"/>
      <c r="Z9" s="157" t="s">
        <v>1236</v>
      </c>
      <c r="AA9" s="359" t="s">
        <v>1237</v>
      </c>
      <c r="AB9" s="359" t="s">
        <v>1238</v>
      </c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</row>
    <row r="10" spans="1:52" s="51" customFormat="1" ht="66.75" customHeight="1">
      <c r="A10" s="327">
        <v>2</v>
      </c>
      <c r="B10" s="39" t="s">
        <v>1199</v>
      </c>
      <c r="C10" s="325"/>
      <c r="D10" s="41" t="s">
        <v>1196</v>
      </c>
      <c r="E10" s="42"/>
      <c r="F10" s="42"/>
      <c r="G10" s="42"/>
      <c r="H10" s="43"/>
      <c r="I10" s="43"/>
      <c r="J10" s="43"/>
      <c r="K10" s="43"/>
      <c r="L10" s="44"/>
      <c r="M10" s="328"/>
      <c r="N10" s="46"/>
      <c r="O10" s="47"/>
      <c r="P10" s="44"/>
      <c r="Q10" s="47"/>
      <c r="R10" s="48"/>
      <c r="S10" s="49"/>
      <c r="T10" s="50"/>
      <c r="U10" s="48"/>
      <c r="V10" s="49"/>
      <c r="W10" s="49"/>
      <c r="X10" s="50"/>
      <c r="Y10" s="48"/>
      <c r="Z10" s="157" t="s">
        <v>1236</v>
      </c>
      <c r="AA10" s="359" t="s">
        <v>1237</v>
      </c>
      <c r="AB10" s="359" t="s">
        <v>1238</v>
      </c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</row>
    <row r="11" spans="1:52" s="51" customFormat="1" ht="66.75" customHeight="1">
      <c r="A11" s="327">
        <v>3</v>
      </c>
      <c r="B11" s="39" t="s">
        <v>1200</v>
      </c>
      <c r="C11" s="325"/>
      <c r="D11" s="41" t="s">
        <v>1196</v>
      </c>
      <c r="E11" s="42"/>
      <c r="F11" s="42"/>
      <c r="G11" s="42"/>
      <c r="H11" s="43"/>
      <c r="I11" s="43"/>
      <c r="J11" s="43"/>
      <c r="K11" s="43"/>
      <c r="L11" s="44"/>
      <c r="M11" s="328"/>
      <c r="N11" s="46"/>
      <c r="O11" s="47"/>
      <c r="P11" s="44"/>
      <c r="Q11" s="47"/>
      <c r="R11" s="48"/>
      <c r="S11" s="49"/>
      <c r="T11" s="50"/>
      <c r="U11" s="48"/>
      <c r="V11" s="49"/>
      <c r="W11" s="49"/>
      <c r="X11" s="50"/>
      <c r="Y11" s="48"/>
      <c r="Z11" s="157" t="s">
        <v>1236</v>
      </c>
      <c r="AA11" s="359" t="s">
        <v>1237</v>
      </c>
      <c r="AB11" s="359" t="s">
        <v>1238</v>
      </c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</row>
    <row r="12" spans="1:52" s="51" customFormat="1" ht="66.75" customHeight="1">
      <c r="A12" s="327">
        <v>4</v>
      </c>
      <c r="B12" s="39" t="s">
        <v>1201</v>
      </c>
      <c r="C12" s="325"/>
      <c r="D12" s="41" t="s">
        <v>1196</v>
      </c>
      <c r="E12" s="42"/>
      <c r="F12" s="42"/>
      <c r="G12" s="42"/>
      <c r="H12" s="43"/>
      <c r="I12" s="43"/>
      <c r="J12" s="43"/>
      <c r="K12" s="43"/>
      <c r="L12" s="44"/>
      <c r="M12" s="328"/>
      <c r="N12" s="46"/>
      <c r="O12" s="47"/>
      <c r="P12" s="44"/>
      <c r="Q12" s="47"/>
      <c r="R12" s="48"/>
      <c r="S12" s="49"/>
      <c r="T12" s="50"/>
      <c r="U12" s="48"/>
      <c r="V12" s="49"/>
      <c r="W12" s="49"/>
      <c r="X12" s="50"/>
      <c r="Y12" s="48"/>
      <c r="Z12" s="157" t="s">
        <v>1236</v>
      </c>
      <c r="AA12" s="359" t="s">
        <v>1237</v>
      </c>
      <c r="AB12" s="359" t="s">
        <v>1238</v>
      </c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</row>
    <row r="13" spans="1:52" s="51" customFormat="1" ht="66.75" customHeight="1">
      <c r="A13" s="327">
        <v>5</v>
      </c>
      <c r="B13" s="39" t="s">
        <v>1202</v>
      </c>
      <c r="C13" s="325"/>
      <c r="D13" s="41" t="s">
        <v>1196</v>
      </c>
      <c r="E13" s="42"/>
      <c r="F13" s="42"/>
      <c r="G13" s="42"/>
      <c r="H13" s="43"/>
      <c r="I13" s="43"/>
      <c r="J13" s="43"/>
      <c r="K13" s="43"/>
      <c r="L13" s="44"/>
      <c r="M13" s="328"/>
      <c r="N13" s="46"/>
      <c r="O13" s="47"/>
      <c r="P13" s="44"/>
      <c r="Q13" s="47"/>
      <c r="R13" s="48"/>
      <c r="S13" s="49"/>
      <c r="T13" s="50"/>
      <c r="U13" s="48"/>
      <c r="V13" s="49"/>
      <c r="W13" s="49"/>
      <c r="X13" s="50"/>
      <c r="Y13" s="48"/>
      <c r="Z13" s="157" t="s">
        <v>1236</v>
      </c>
      <c r="AA13" s="359" t="s">
        <v>1237</v>
      </c>
      <c r="AB13" s="359" t="s">
        <v>1238</v>
      </c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</row>
    <row r="14" spans="1:52" s="51" customFormat="1" ht="66.75" customHeight="1">
      <c r="A14" s="327">
        <v>6</v>
      </c>
      <c r="B14" s="39" t="s">
        <v>1203</v>
      </c>
      <c r="C14" s="325"/>
      <c r="D14" s="41" t="s">
        <v>1196</v>
      </c>
      <c r="E14" s="42"/>
      <c r="F14" s="42"/>
      <c r="G14" s="42"/>
      <c r="H14" s="43"/>
      <c r="I14" s="43"/>
      <c r="J14" s="43"/>
      <c r="K14" s="43"/>
      <c r="L14" s="44"/>
      <c r="M14" s="328"/>
      <c r="N14" s="46"/>
      <c r="O14" s="47"/>
      <c r="P14" s="44"/>
      <c r="Q14" s="47"/>
      <c r="R14" s="48"/>
      <c r="S14" s="49"/>
      <c r="T14" s="50"/>
      <c r="U14" s="48"/>
      <c r="V14" s="49"/>
      <c r="W14" s="49"/>
      <c r="X14" s="50"/>
      <c r="Y14" s="48"/>
      <c r="Z14" s="157" t="s">
        <v>1236</v>
      </c>
      <c r="AA14" s="359" t="s">
        <v>1237</v>
      </c>
      <c r="AB14" s="359" t="s">
        <v>1238</v>
      </c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</row>
    <row r="15" spans="1:52" s="51" customFormat="1" ht="66.75" customHeight="1">
      <c r="A15" s="327">
        <v>7</v>
      </c>
      <c r="B15" s="39" t="s">
        <v>1204</v>
      </c>
      <c r="C15" s="325"/>
      <c r="D15" s="41" t="s">
        <v>1196</v>
      </c>
      <c r="E15" s="42"/>
      <c r="F15" s="42"/>
      <c r="G15" s="42"/>
      <c r="H15" s="43"/>
      <c r="I15" s="43"/>
      <c r="J15" s="43"/>
      <c r="K15" s="43"/>
      <c r="L15" s="44"/>
      <c r="M15" s="328"/>
      <c r="N15" s="46"/>
      <c r="O15" s="47"/>
      <c r="P15" s="44"/>
      <c r="Q15" s="47"/>
      <c r="R15" s="48"/>
      <c r="S15" s="49"/>
      <c r="T15" s="50"/>
      <c r="U15" s="48"/>
      <c r="V15" s="49"/>
      <c r="W15" s="49"/>
      <c r="X15" s="50"/>
      <c r="Y15" s="48"/>
      <c r="Z15" s="157" t="s">
        <v>1236</v>
      </c>
      <c r="AA15" s="359" t="s">
        <v>1237</v>
      </c>
      <c r="AB15" s="359" t="s">
        <v>1238</v>
      </c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</row>
    <row r="16" spans="1:52" s="51" customFormat="1" ht="66.75" customHeight="1">
      <c r="A16" s="327">
        <v>8</v>
      </c>
      <c r="B16" s="39" t="s">
        <v>1205</v>
      </c>
      <c r="C16" s="325"/>
      <c r="D16" s="41" t="s">
        <v>1196</v>
      </c>
      <c r="E16" s="42"/>
      <c r="F16" s="42"/>
      <c r="G16" s="42"/>
      <c r="H16" s="43"/>
      <c r="I16" s="43"/>
      <c r="J16" s="43"/>
      <c r="K16" s="43"/>
      <c r="L16" s="44"/>
      <c r="M16" s="328"/>
      <c r="N16" s="46"/>
      <c r="O16" s="47"/>
      <c r="P16" s="44"/>
      <c r="Q16" s="47"/>
      <c r="R16" s="48"/>
      <c r="S16" s="49"/>
      <c r="T16" s="50"/>
      <c r="U16" s="48"/>
      <c r="V16" s="49"/>
      <c r="W16" s="49"/>
      <c r="X16" s="50"/>
      <c r="Y16" s="48"/>
      <c r="Z16" s="157" t="s">
        <v>1236</v>
      </c>
      <c r="AA16" s="359" t="s">
        <v>1237</v>
      </c>
      <c r="AB16" s="359" t="s">
        <v>1238</v>
      </c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</row>
    <row r="17" spans="1:52" s="51" customFormat="1" ht="66.75" customHeight="1">
      <c r="A17" s="327">
        <v>9</v>
      </c>
      <c r="B17" s="39" t="s">
        <v>1206</v>
      </c>
      <c r="C17" s="325"/>
      <c r="D17" s="41" t="s">
        <v>1196</v>
      </c>
      <c r="E17" s="42"/>
      <c r="F17" s="42"/>
      <c r="G17" s="42"/>
      <c r="H17" s="43"/>
      <c r="I17" s="43"/>
      <c r="J17" s="43"/>
      <c r="K17" s="43"/>
      <c r="L17" s="44"/>
      <c r="M17" s="328"/>
      <c r="N17" s="46"/>
      <c r="O17" s="47">
        <f>+E17+G17</f>
        <v>0</v>
      </c>
      <c r="P17" s="44">
        <f>+E17</f>
        <v>0</v>
      </c>
      <c r="Q17" s="44"/>
      <c r="R17" s="48"/>
      <c r="S17" s="49"/>
      <c r="T17" s="50"/>
      <c r="U17" s="48"/>
      <c r="V17" s="49"/>
      <c r="W17" s="49"/>
      <c r="X17" s="50"/>
      <c r="Y17" s="48"/>
      <c r="Z17" s="157" t="s">
        <v>1236</v>
      </c>
      <c r="AA17" s="359" t="s">
        <v>1237</v>
      </c>
      <c r="AB17" s="359" t="s">
        <v>1238</v>
      </c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</row>
    <row r="18" spans="1:52" ht="49.5" customHeight="1">
      <c r="B18" s="32" t="s">
        <v>1207</v>
      </c>
      <c r="C18" s="33"/>
      <c r="D18" s="34"/>
      <c r="E18" s="35"/>
      <c r="F18" s="35"/>
      <c r="G18" s="35"/>
      <c r="H18" s="34"/>
      <c r="I18" s="35"/>
      <c r="J18" s="35"/>
      <c r="K18" s="34"/>
      <c r="L18" s="35"/>
      <c r="M18" s="329"/>
      <c r="N18" s="37"/>
      <c r="O18" s="35"/>
      <c r="P18" s="35"/>
      <c r="Q18" s="35"/>
      <c r="R18" s="37"/>
      <c r="S18" s="35"/>
      <c r="T18" s="38"/>
      <c r="U18" s="37"/>
      <c r="V18" s="35"/>
      <c r="W18" s="35"/>
      <c r="X18" s="38"/>
      <c r="Y18" s="37"/>
      <c r="Z18" s="35"/>
      <c r="AA18" s="38"/>
      <c r="AB18" s="37"/>
    </row>
    <row r="19" spans="1:52" s="51" customFormat="1" ht="70.5" customHeight="1">
      <c r="A19" s="327">
        <v>10</v>
      </c>
      <c r="B19" s="39" t="s">
        <v>1221</v>
      </c>
      <c r="C19" s="325">
        <v>202500000048312</v>
      </c>
      <c r="D19" s="41" t="s">
        <v>1196</v>
      </c>
      <c r="E19" s="42"/>
      <c r="F19" s="357">
        <v>492000000</v>
      </c>
      <c r="G19" s="42"/>
      <c r="H19" s="43"/>
      <c r="I19" s="43"/>
      <c r="J19" s="43"/>
      <c r="K19" s="43"/>
      <c r="L19" s="44" t="s">
        <v>1224</v>
      </c>
      <c r="M19" s="328" t="s">
        <v>493</v>
      </c>
      <c r="N19" s="46" t="s">
        <v>1179</v>
      </c>
      <c r="O19" s="356">
        <v>492000000</v>
      </c>
      <c r="P19" s="44">
        <f>+E19</f>
        <v>0</v>
      </c>
      <c r="Q19" s="44">
        <v>492000000</v>
      </c>
      <c r="R19" s="48"/>
      <c r="S19" s="49"/>
      <c r="T19" s="50"/>
      <c r="U19" s="48"/>
      <c r="V19" s="49"/>
      <c r="W19" s="49"/>
      <c r="X19" s="50"/>
      <c r="Y19" s="48"/>
      <c r="Z19" s="157" t="s">
        <v>1236</v>
      </c>
      <c r="AA19" s="359" t="s">
        <v>1237</v>
      </c>
      <c r="AB19" s="359" t="s">
        <v>1238</v>
      </c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</row>
    <row r="20" spans="1:52" s="51" customFormat="1" ht="70.5" customHeight="1">
      <c r="A20" s="327">
        <v>11</v>
      </c>
      <c r="B20" s="39" t="s">
        <v>1208</v>
      </c>
      <c r="C20" s="325"/>
      <c r="D20" s="41" t="s">
        <v>1196</v>
      </c>
      <c r="E20" s="42"/>
      <c r="F20" s="42"/>
      <c r="G20" s="42"/>
      <c r="H20" s="43"/>
      <c r="I20" s="43"/>
      <c r="J20" s="43"/>
      <c r="K20" s="43"/>
      <c r="L20" s="44"/>
      <c r="M20" s="328"/>
      <c r="N20" s="46"/>
      <c r="O20" s="47"/>
      <c r="P20" s="44"/>
      <c r="Q20" s="44"/>
      <c r="R20" s="48"/>
      <c r="S20" s="49"/>
      <c r="T20" s="50"/>
      <c r="U20" s="48"/>
      <c r="V20" s="49"/>
      <c r="W20" s="49"/>
      <c r="X20" s="50"/>
      <c r="Y20" s="48"/>
      <c r="Z20" s="157" t="s">
        <v>1236</v>
      </c>
      <c r="AA20" s="359" t="s">
        <v>1237</v>
      </c>
      <c r="AB20" s="359" t="s">
        <v>1238</v>
      </c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</row>
    <row r="21" spans="1:52" s="51" customFormat="1" ht="70.5" customHeight="1">
      <c r="A21" s="327">
        <v>12</v>
      </c>
      <c r="B21" s="39" t="s">
        <v>1209</v>
      </c>
      <c r="C21" s="325"/>
      <c r="D21" s="41" t="s">
        <v>1196</v>
      </c>
      <c r="E21" s="42"/>
      <c r="F21" s="42"/>
      <c r="G21" s="42"/>
      <c r="H21" s="43"/>
      <c r="I21" s="43"/>
      <c r="J21" s="43"/>
      <c r="K21" s="43"/>
      <c r="L21" s="44"/>
      <c r="M21" s="328"/>
      <c r="N21" s="46"/>
      <c r="O21" s="47"/>
      <c r="P21" s="44"/>
      <c r="Q21" s="44"/>
      <c r="R21" s="48"/>
      <c r="S21" s="49"/>
      <c r="T21" s="50"/>
      <c r="U21" s="48"/>
      <c r="V21" s="49"/>
      <c r="W21" s="49"/>
      <c r="X21" s="50"/>
      <c r="Y21" s="48"/>
      <c r="Z21" s="157" t="s">
        <v>1236</v>
      </c>
      <c r="AA21" s="359" t="s">
        <v>1237</v>
      </c>
      <c r="AB21" s="359" t="s">
        <v>1238</v>
      </c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</row>
    <row r="22" spans="1:52" s="51" customFormat="1" ht="70.5" customHeight="1">
      <c r="A22" s="327">
        <v>13</v>
      </c>
      <c r="B22" s="39" t="s">
        <v>1210</v>
      </c>
      <c r="C22" s="325"/>
      <c r="D22" s="41" t="s">
        <v>1196</v>
      </c>
      <c r="E22" s="42"/>
      <c r="F22" s="42"/>
      <c r="G22" s="42"/>
      <c r="H22" s="43"/>
      <c r="I22" s="43"/>
      <c r="J22" s="43"/>
      <c r="K22" s="43"/>
      <c r="L22" s="44"/>
      <c r="M22" s="328"/>
      <c r="N22" s="46"/>
      <c r="O22" s="47"/>
      <c r="P22" s="44"/>
      <c r="Q22" s="44"/>
      <c r="R22" s="48"/>
      <c r="S22" s="49"/>
      <c r="T22" s="50"/>
      <c r="U22" s="48"/>
      <c r="V22" s="49"/>
      <c r="W22" s="49"/>
      <c r="X22" s="50"/>
      <c r="Y22" s="48"/>
      <c r="Z22" s="157" t="s">
        <v>1236</v>
      </c>
      <c r="AA22" s="359" t="s">
        <v>1237</v>
      </c>
      <c r="AB22" s="359" t="s">
        <v>1238</v>
      </c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</row>
    <row r="23" spans="1:52" s="51" customFormat="1" ht="70.5" customHeight="1">
      <c r="A23" s="327">
        <v>14</v>
      </c>
      <c r="B23" s="39" t="s">
        <v>1211</v>
      </c>
      <c r="C23" s="325"/>
      <c r="D23" s="41" t="s">
        <v>1196</v>
      </c>
      <c r="E23" s="42"/>
      <c r="F23" s="42"/>
      <c r="G23" s="42"/>
      <c r="H23" s="43"/>
      <c r="I23" s="43"/>
      <c r="J23" s="43"/>
      <c r="K23" s="43"/>
      <c r="L23" s="44"/>
      <c r="M23" s="328"/>
      <c r="N23" s="46"/>
      <c r="O23" s="47"/>
      <c r="P23" s="44"/>
      <c r="Q23" s="44"/>
      <c r="R23" s="48"/>
      <c r="S23" s="49"/>
      <c r="T23" s="50"/>
      <c r="U23" s="48"/>
      <c r="V23" s="49"/>
      <c r="W23" s="49"/>
      <c r="X23" s="50"/>
      <c r="Y23" s="48"/>
      <c r="Z23" s="157" t="s">
        <v>1236</v>
      </c>
      <c r="AA23" s="359" t="s">
        <v>1237</v>
      </c>
      <c r="AB23" s="359" t="s">
        <v>1238</v>
      </c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</row>
    <row r="24" spans="1:52" s="51" customFormat="1" ht="70.5" customHeight="1">
      <c r="A24" s="327">
        <v>15</v>
      </c>
      <c r="B24" s="39" t="s">
        <v>1212</v>
      </c>
      <c r="C24" s="325"/>
      <c r="D24" s="41" t="s">
        <v>1196</v>
      </c>
      <c r="E24" s="42"/>
      <c r="F24" s="42"/>
      <c r="G24" s="42"/>
      <c r="H24" s="43"/>
      <c r="I24" s="43"/>
      <c r="J24" s="43"/>
      <c r="K24" s="43"/>
      <c r="L24" s="44"/>
      <c r="M24" s="328"/>
      <c r="N24" s="46"/>
      <c r="O24" s="47"/>
      <c r="P24" s="44"/>
      <c r="Q24" s="44"/>
      <c r="R24" s="48"/>
      <c r="S24" s="49"/>
      <c r="T24" s="50"/>
      <c r="U24" s="48"/>
      <c r="V24" s="49"/>
      <c r="W24" s="49"/>
      <c r="X24" s="50"/>
      <c r="Y24" s="48"/>
      <c r="Z24" s="157" t="s">
        <v>1236</v>
      </c>
      <c r="AA24" s="359" t="s">
        <v>1237</v>
      </c>
      <c r="AB24" s="359" t="s">
        <v>1238</v>
      </c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</row>
    <row r="25" spans="1:52" s="51" customFormat="1" ht="51">
      <c r="A25" s="327">
        <v>16</v>
      </c>
      <c r="B25" s="39" t="s">
        <v>1213</v>
      </c>
      <c r="C25" s="325"/>
      <c r="D25" s="41" t="s">
        <v>1196</v>
      </c>
      <c r="E25" s="42"/>
      <c r="F25" s="42"/>
      <c r="G25" s="42"/>
      <c r="H25" s="43"/>
      <c r="I25" s="43"/>
      <c r="J25" s="43"/>
      <c r="K25" s="43"/>
      <c r="L25" s="44"/>
      <c r="M25" s="328"/>
      <c r="N25" s="46"/>
      <c r="O25" s="47">
        <f>+E25+G25</f>
        <v>0</v>
      </c>
      <c r="P25" s="44">
        <f>+E25</f>
        <v>0</v>
      </c>
      <c r="Q25" s="44"/>
      <c r="R25" s="48"/>
      <c r="S25" s="49"/>
      <c r="T25" s="50"/>
      <c r="U25" s="48"/>
      <c r="V25" s="49"/>
      <c r="W25" s="49"/>
      <c r="X25" s="50"/>
      <c r="Y25" s="48"/>
      <c r="Z25" s="157" t="s">
        <v>1236</v>
      </c>
      <c r="AA25" s="359" t="s">
        <v>1237</v>
      </c>
      <c r="AB25" s="359" t="s">
        <v>1238</v>
      </c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</row>
    <row r="26" spans="1:52" ht="39" customHeight="1">
      <c r="B26" s="32" t="s">
        <v>1214</v>
      </c>
      <c r="C26" s="33"/>
      <c r="D26" s="34"/>
      <c r="E26" s="35"/>
      <c r="F26" s="35"/>
      <c r="G26" s="35"/>
      <c r="H26" s="34"/>
      <c r="I26" s="35"/>
      <c r="J26" s="35"/>
      <c r="K26" s="34"/>
      <c r="L26" s="35"/>
      <c r="M26" s="329"/>
      <c r="N26" s="37"/>
      <c r="O26" s="35"/>
      <c r="P26" s="35"/>
      <c r="Q26" s="35"/>
      <c r="R26" s="37"/>
      <c r="S26" s="35"/>
      <c r="T26" s="38"/>
      <c r="U26" s="37"/>
      <c r="V26" s="35"/>
      <c r="W26" s="35"/>
      <c r="X26" s="38"/>
      <c r="Y26" s="37"/>
      <c r="Z26" s="35"/>
      <c r="AA26" s="38"/>
      <c r="AB26" s="37"/>
    </row>
    <row r="27" spans="1:52" s="51" customFormat="1" ht="71.25" customHeight="1">
      <c r="A27" s="327">
        <v>17</v>
      </c>
      <c r="B27" s="39" t="s">
        <v>1221</v>
      </c>
      <c r="C27" s="325">
        <v>202500000048312</v>
      </c>
      <c r="D27" s="41" t="s">
        <v>1196</v>
      </c>
      <c r="E27" s="42"/>
      <c r="F27" s="356">
        <v>1944000000</v>
      </c>
      <c r="G27" s="42"/>
      <c r="H27" s="43"/>
      <c r="I27" s="43"/>
      <c r="J27" s="43"/>
      <c r="K27" s="43"/>
      <c r="L27" s="44" t="s">
        <v>1225</v>
      </c>
      <c r="M27" s="328" t="s">
        <v>493</v>
      </c>
      <c r="N27" s="46" t="s">
        <v>1184</v>
      </c>
      <c r="O27" s="356">
        <v>1944000000</v>
      </c>
      <c r="P27" s="44">
        <f>+E27</f>
        <v>0</v>
      </c>
      <c r="Q27" s="356">
        <v>1944000000</v>
      </c>
      <c r="R27" s="48"/>
      <c r="S27" s="49"/>
      <c r="T27" s="50"/>
      <c r="U27" s="48"/>
      <c r="V27" s="49"/>
      <c r="W27" s="49"/>
      <c r="X27" s="50"/>
      <c r="Y27" s="48"/>
      <c r="Z27" s="157" t="s">
        <v>1236</v>
      </c>
      <c r="AA27" s="359" t="s">
        <v>1237</v>
      </c>
      <c r="AB27" s="359" t="s">
        <v>1238</v>
      </c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</row>
    <row r="28" spans="1:52" s="51" customFormat="1" ht="51">
      <c r="A28" s="327">
        <v>18</v>
      </c>
      <c r="B28" s="39" t="s">
        <v>1215</v>
      </c>
      <c r="C28" s="325"/>
      <c r="D28" s="41" t="s">
        <v>1196</v>
      </c>
      <c r="E28" s="42"/>
      <c r="F28" s="42"/>
      <c r="G28" s="42"/>
      <c r="H28" s="43"/>
      <c r="I28" s="43"/>
      <c r="J28" s="43"/>
      <c r="K28" s="43"/>
      <c r="L28" s="44"/>
      <c r="M28" s="328"/>
      <c r="N28" s="46"/>
      <c r="O28" s="47"/>
      <c r="P28" s="44"/>
      <c r="Q28" s="47"/>
      <c r="R28" s="48"/>
      <c r="S28" s="49"/>
      <c r="T28" s="50"/>
      <c r="U28" s="48"/>
      <c r="V28" s="49"/>
      <c r="W28" s="49"/>
      <c r="X28" s="50"/>
      <c r="Y28" s="48"/>
      <c r="Z28" s="157" t="s">
        <v>1236</v>
      </c>
      <c r="AA28" s="359" t="s">
        <v>1237</v>
      </c>
      <c r="AB28" s="359" t="s">
        <v>1238</v>
      </c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</row>
    <row r="29" spans="1:52" s="51" customFormat="1" ht="51">
      <c r="A29" s="327">
        <v>19</v>
      </c>
      <c r="B29" s="39" t="s">
        <v>1216</v>
      </c>
      <c r="C29" s="325"/>
      <c r="D29" s="41" t="s">
        <v>1196</v>
      </c>
      <c r="E29" s="42"/>
      <c r="F29" s="42"/>
      <c r="G29" s="42"/>
      <c r="H29" s="43"/>
      <c r="I29" s="43"/>
      <c r="J29" s="43"/>
      <c r="K29" s="43"/>
      <c r="L29" s="44"/>
      <c r="M29" s="328"/>
      <c r="N29" s="46"/>
      <c r="O29" s="47"/>
      <c r="P29" s="44"/>
      <c r="Q29" s="47"/>
      <c r="R29" s="48"/>
      <c r="S29" s="49"/>
      <c r="T29" s="50"/>
      <c r="U29" s="48"/>
      <c r="V29" s="49"/>
      <c r="W29" s="49"/>
      <c r="X29" s="50"/>
      <c r="Y29" s="48"/>
      <c r="Z29" s="157" t="s">
        <v>1236</v>
      </c>
      <c r="AA29" s="359" t="s">
        <v>1237</v>
      </c>
      <c r="AB29" s="359" t="s">
        <v>1238</v>
      </c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</row>
    <row r="30" spans="1:52" s="51" customFormat="1" ht="51">
      <c r="A30" s="327">
        <v>20</v>
      </c>
      <c r="B30" s="39" t="s">
        <v>1217</v>
      </c>
      <c r="C30" s="325"/>
      <c r="D30" s="41" t="s">
        <v>1196</v>
      </c>
      <c r="E30" s="42"/>
      <c r="F30" s="42"/>
      <c r="G30" s="42"/>
      <c r="H30" s="43"/>
      <c r="I30" s="43"/>
      <c r="J30" s="43"/>
      <c r="K30" s="43"/>
      <c r="L30" s="44"/>
      <c r="M30" s="328"/>
      <c r="N30" s="46"/>
      <c r="O30" s="47"/>
      <c r="P30" s="44"/>
      <c r="Q30" s="47"/>
      <c r="R30" s="48"/>
      <c r="S30" s="49"/>
      <c r="T30" s="50"/>
      <c r="U30" s="48"/>
      <c r="V30" s="49"/>
      <c r="W30" s="49"/>
      <c r="X30" s="50"/>
      <c r="Y30" s="48"/>
      <c r="Z30" s="157" t="s">
        <v>1236</v>
      </c>
      <c r="AA30" s="359" t="s">
        <v>1237</v>
      </c>
      <c r="AB30" s="359" t="s">
        <v>1238</v>
      </c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</row>
    <row r="31" spans="1:52" s="51" customFormat="1" ht="51">
      <c r="A31" s="327">
        <v>21</v>
      </c>
      <c r="B31" s="39" t="s">
        <v>1218</v>
      </c>
      <c r="C31" s="325"/>
      <c r="D31" s="41" t="s">
        <v>1196</v>
      </c>
      <c r="E31" s="42"/>
      <c r="F31" s="42"/>
      <c r="G31" s="42"/>
      <c r="H31" s="43"/>
      <c r="I31" s="43"/>
      <c r="J31" s="43"/>
      <c r="K31" s="43"/>
      <c r="L31" s="44"/>
      <c r="M31" s="328"/>
      <c r="N31" s="46"/>
      <c r="O31" s="47"/>
      <c r="P31" s="44"/>
      <c r="Q31" s="47"/>
      <c r="R31" s="48"/>
      <c r="S31" s="49"/>
      <c r="T31" s="50"/>
      <c r="U31" s="48"/>
      <c r="V31" s="49"/>
      <c r="W31" s="49"/>
      <c r="X31" s="50"/>
      <c r="Y31" s="48"/>
      <c r="Z31" s="157" t="s">
        <v>1236</v>
      </c>
      <c r="AA31" s="359" t="s">
        <v>1237</v>
      </c>
      <c r="AB31" s="359" t="s">
        <v>1238</v>
      </c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</row>
    <row r="32" spans="1:52" ht="37.5" customHeight="1">
      <c r="B32" s="295" t="s">
        <v>1195</v>
      </c>
      <c r="C32" s="11"/>
      <c r="D32" s="12"/>
      <c r="E32" s="13"/>
      <c r="F32" s="13"/>
      <c r="G32" s="13"/>
      <c r="H32" s="13"/>
      <c r="I32" s="13"/>
      <c r="J32" s="13"/>
      <c r="K32" s="13"/>
      <c r="L32" s="13"/>
      <c r="M32" s="330"/>
      <c r="N32" s="15"/>
      <c r="O32" s="13"/>
      <c r="P32" s="13"/>
      <c r="Q32" s="13"/>
      <c r="R32" s="16"/>
      <c r="S32" s="16"/>
      <c r="T32" s="16"/>
      <c r="U32" s="16"/>
      <c r="V32" s="16"/>
      <c r="W32" s="16"/>
      <c r="X32" s="17"/>
      <c r="Y32" s="17"/>
      <c r="Z32" s="17"/>
      <c r="AA32" s="17"/>
      <c r="AB32" s="17"/>
    </row>
    <row r="33" spans="1:52" s="315" customFormat="1" ht="40.5" customHeight="1">
      <c r="B33" s="316" t="s">
        <v>1193</v>
      </c>
      <c r="C33" s="317"/>
      <c r="D33" s="318"/>
      <c r="E33" s="319"/>
      <c r="F33" s="319"/>
      <c r="G33" s="319"/>
      <c r="H33" s="319"/>
      <c r="I33" s="319"/>
      <c r="J33" s="319"/>
      <c r="K33" s="319"/>
      <c r="L33" s="319"/>
      <c r="M33" s="331"/>
      <c r="N33" s="321"/>
      <c r="O33" s="319"/>
      <c r="P33" s="319"/>
      <c r="Q33" s="319"/>
      <c r="R33" s="322"/>
      <c r="S33" s="322"/>
      <c r="T33" s="322"/>
      <c r="U33" s="322"/>
      <c r="V33" s="322"/>
      <c r="W33" s="322"/>
      <c r="X33" s="323"/>
      <c r="Y33" s="323"/>
      <c r="Z33" s="323"/>
      <c r="AA33" s="323"/>
      <c r="AB33" s="323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</row>
    <row r="34" spans="1:52">
      <c r="B34" s="18" t="s">
        <v>1186</v>
      </c>
      <c r="C34" s="19"/>
      <c r="D34" s="20"/>
      <c r="E34" s="21"/>
      <c r="F34" s="21"/>
      <c r="G34" s="21"/>
      <c r="H34" s="20"/>
      <c r="I34" s="21"/>
      <c r="J34" s="21"/>
      <c r="K34" s="20"/>
      <c r="L34" s="21"/>
      <c r="M34" s="332"/>
      <c r="N34" s="23"/>
      <c r="O34" s="21"/>
      <c r="P34" s="21"/>
      <c r="Q34" s="21"/>
      <c r="R34" s="23"/>
      <c r="S34" s="21"/>
      <c r="T34" s="24"/>
      <c r="U34" s="23"/>
      <c r="V34" s="21"/>
      <c r="W34" s="21"/>
      <c r="X34" s="24"/>
      <c r="Y34" s="23"/>
      <c r="Z34" s="21"/>
      <c r="AA34" s="24"/>
      <c r="AB34" s="23"/>
    </row>
    <row r="35" spans="1:52" ht="54.75" customHeight="1">
      <c r="B35" s="296" t="s">
        <v>1227</v>
      </c>
      <c r="C35" s="33"/>
      <c r="D35" s="34"/>
      <c r="E35" s="35"/>
      <c r="F35" s="35"/>
      <c r="G35" s="35"/>
      <c r="H35" s="34"/>
      <c r="I35" s="35"/>
      <c r="J35" s="35"/>
      <c r="K35" s="34"/>
      <c r="L35" s="35"/>
      <c r="M35" s="329"/>
      <c r="N35" s="37"/>
      <c r="O35" s="35"/>
      <c r="P35" s="35"/>
      <c r="Q35" s="35"/>
      <c r="R35" s="37"/>
      <c r="S35" s="35"/>
      <c r="T35" s="38"/>
      <c r="U35" s="37"/>
      <c r="V35" s="35"/>
      <c r="W35" s="35"/>
      <c r="X35" s="38"/>
      <c r="Y35" s="37"/>
      <c r="Z35" s="35"/>
      <c r="AA35" s="38"/>
      <c r="AB35" s="37"/>
    </row>
    <row r="36" spans="1:52" s="51" customFormat="1" ht="65.25" customHeight="1">
      <c r="A36" s="327">
        <v>22</v>
      </c>
      <c r="B36" s="54" t="s">
        <v>1220</v>
      </c>
      <c r="C36" s="324">
        <v>202500000048649</v>
      </c>
      <c r="D36" s="41" t="s">
        <v>1196</v>
      </c>
      <c r="E36" s="297"/>
      <c r="F36" s="297"/>
      <c r="G36" s="356">
        <v>190695641</v>
      </c>
      <c r="H36" s="57"/>
      <c r="I36" s="57"/>
      <c r="J36" s="57"/>
      <c r="K36" s="57"/>
      <c r="L36" s="58" t="s">
        <v>1230</v>
      </c>
      <c r="M36" s="333" t="s">
        <v>831</v>
      </c>
      <c r="N36" s="46" t="s">
        <v>832</v>
      </c>
      <c r="O36" s="356">
        <v>190695641</v>
      </c>
      <c r="P36" s="60"/>
      <c r="Q36" s="60"/>
      <c r="R36" s="48"/>
      <c r="S36" s="56"/>
      <c r="T36" s="61"/>
      <c r="U36" s="48"/>
      <c r="V36" s="356">
        <v>190695641</v>
      </c>
      <c r="W36" s="57"/>
      <c r="X36" s="61"/>
      <c r="Y36" s="48"/>
      <c r="Z36" s="157" t="s">
        <v>1236</v>
      </c>
      <c r="AA36" s="359" t="s">
        <v>1237</v>
      </c>
      <c r="AB36" s="359" t="s">
        <v>1238</v>
      </c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</row>
    <row r="37" spans="1:52" s="51" customFormat="1" ht="65.25" customHeight="1">
      <c r="A37" s="327">
        <v>23</v>
      </c>
      <c r="B37" s="54" t="s">
        <v>1220</v>
      </c>
      <c r="C37" s="324">
        <v>202500000048649</v>
      </c>
      <c r="D37" s="41" t="s">
        <v>1196</v>
      </c>
      <c r="E37" s="297"/>
      <c r="F37" s="297"/>
      <c r="G37" s="356">
        <v>240000000</v>
      </c>
      <c r="H37" s="57"/>
      <c r="I37" s="57"/>
      <c r="J37" s="57"/>
      <c r="K37" s="57"/>
      <c r="L37" s="58" t="s">
        <v>1231</v>
      </c>
      <c r="M37" s="333" t="s">
        <v>831</v>
      </c>
      <c r="N37" s="46" t="s">
        <v>1233</v>
      </c>
      <c r="O37" s="356">
        <v>240000000</v>
      </c>
      <c r="P37" s="60"/>
      <c r="Q37" s="60"/>
      <c r="R37" s="48"/>
      <c r="S37" s="56"/>
      <c r="T37" s="61"/>
      <c r="U37" s="48"/>
      <c r="V37" s="356">
        <v>240000000</v>
      </c>
      <c r="W37" s="57"/>
      <c r="X37" s="61"/>
      <c r="Y37" s="48"/>
      <c r="Z37" s="157" t="s">
        <v>1236</v>
      </c>
      <c r="AA37" s="359" t="s">
        <v>1237</v>
      </c>
      <c r="AB37" s="359" t="s">
        <v>1238</v>
      </c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</row>
    <row r="38" spans="1:52" s="51" customFormat="1" ht="65.25" customHeight="1">
      <c r="A38" s="327">
        <v>24</v>
      </c>
      <c r="B38" s="54" t="s">
        <v>1220</v>
      </c>
      <c r="C38" s="324">
        <v>202500000048649</v>
      </c>
      <c r="D38" s="41" t="s">
        <v>1196</v>
      </c>
      <c r="E38" s="297"/>
      <c r="F38" s="297"/>
      <c r="G38" s="356">
        <v>120000000</v>
      </c>
      <c r="H38" s="57"/>
      <c r="I38" s="57"/>
      <c r="J38" s="57"/>
      <c r="K38" s="57"/>
      <c r="L38" s="58" t="s">
        <v>1232</v>
      </c>
      <c r="M38" s="333" t="s">
        <v>831</v>
      </c>
      <c r="N38" s="46" t="s">
        <v>1234</v>
      </c>
      <c r="O38" s="356">
        <v>120000000</v>
      </c>
      <c r="P38" s="60"/>
      <c r="Q38" s="60"/>
      <c r="R38" s="48"/>
      <c r="S38" s="56"/>
      <c r="T38" s="61"/>
      <c r="U38" s="48"/>
      <c r="V38" s="356">
        <v>120000000</v>
      </c>
      <c r="W38" s="57"/>
      <c r="X38" s="61"/>
      <c r="Y38" s="48"/>
      <c r="Z38" s="157" t="s">
        <v>1236</v>
      </c>
      <c r="AA38" s="359" t="s">
        <v>1237</v>
      </c>
      <c r="AB38" s="359" t="s">
        <v>1238</v>
      </c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</row>
    <row r="39" spans="1:52" s="51" customFormat="1" ht="75" customHeight="1">
      <c r="A39" s="327">
        <v>25</v>
      </c>
      <c r="B39" s="54" t="s">
        <v>1228</v>
      </c>
      <c r="C39" s="324" t="s">
        <v>1239</v>
      </c>
      <c r="D39" s="41" t="s">
        <v>1196</v>
      </c>
      <c r="E39" s="297"/>
      <c r="F39" s="297"/>
      <c r="G39" s="356">
        <v>2054293844</v>
      </c>
      <c r="H39" s="57"/>
      <c r="I39" s="57"/>
      <c r="J39" s="57"/>
      <c r="K39" s="57"/>
      <c r="L39" s="58" t="s">
        <v>1229</v>
      </c>
      <c r="M39" s="333" t="s">
        <v>831</v>
      </c>
      <c r="N39" s="46" t="s">
        <v>1235</v>
      </c>
      <c r="O39" s="356">
        <v>2054293844</v>
      </c>
      <c r="P39" s="60"/>
      <c r="Q39" s="60"/>
      <c r="R39" s="48"/>
      <c r="S39" s="56"/>
      <c r="T39" s="61"/>
      <c r="U39" s="48"/>
      <c r="V39" s="356">
        <v>2054293844</v>
      </c>
      <c r="W39" s="57"/>
      <c r="X39" s="61"/>
      <c r="Y39" s="48"/>
      <c r="Z39" s="157" t="s">
        <v>1236</v>
      </c>
      <c r="AA39" s="359" t="s">
        <v>1237</v>
      </c>
      <c r="AB39" s="157" t="s">
        <v>1239</v>
      </c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</row>
    <row r="40" spans="1:52" ht="29.65" customHeight="1">
      <c r="B40" s="176" t="s">
        <v>1219</v>
      </c>
      <c r="C40" s="177"/>
      <c r="D40" s="178"/>
      <c r="E40" s="179">
        <f>SUM(E7:E39)</f>
        <v>0</v>
      </c>
      <c r="F40" s="358">
        <f t="shared" ref="F40:W40" si="0">SUM(F7:F39)</f>
        <v>3624000000</v>
      </c>
      <c r="G40" s="358">
        <f t="shared" si="0"/>
        <v>2604989485</v>
      </c>
      <c r="H40" s="179">
        <f t="shared" si="0"/>
        <v>0</v>
      </c>
      <c r="I40" s="179">
        <f t="shared" si="0"/>
        <v>0</v>
      </c>
      <c r="J40" s="179">
        <f t="shared" si="0"/>
        <v>0</v>
      </c>
      <c r="K40" s="179">
        <f t="shared" si="0"/>
        <v>0</v>
      </c>
      <c r="L40" s="179">
        <f t="shared" si="0"/>
        <v>0</v>
      </c>
      <c r="M40" s="334">
        <f t="shared" si="0"/>
        <v>0</v>
      </c>
      <c r="N40" s="179">
        <f t="shared" si="0"/>
        <v>0</v>
      </c>
      <c r="O40" s="358">
        <f t="shared" si="0"/>
        <v>6228989485</v>
      </c>
      <c r="P40" s="179">
        <f t="shared" si="0"/>
        <v>0</v>
      </c>
      <c r="Q40" s="358">
        <f t="shared" si="0"/>
        <v>3624000000</v>
      </c>
      <c r="R40" s="179">
        <f t="shared" si="0"/>
        <v>0</v>
      </c>
      <c r="S40" s="179">
        <f t="shared" si="0"/>
        <v>0</v>
      </c>
      <c r="T40" s="179">
        <f t="shared" si="0"/>
        <v>0</v>
      </c>
      <c r="U40" s="179">
        <f t="shared" si="0"/>
        <v>0</v>
      </c>
      <c r="V40" s="358">
        <f t="shared" si="0"/>
        <v>2604989485</v>
      </c>
      <c r="W40" s="179">
        <f t="shared" si="0"/>
        <v>0</v>
      </c>
      <c r="X40" s="179"/>
      <c r="Y40" s="179"/>
      <c r="Z40" s="179"/>
      <c r="AA40" s="179"/>
      <c r="AB40" s="179"/>
    </row>
    <row r="41" spans="1:52">
      <c r="B41" s="1"/>
      <c r="C41" s="1"/>
      <c r="D41" s="213"/>
      <c r="E41" s="214"/>
      <c r="F41" s="214"/>
      <c r="G41" s="214"/>
      <c r="H41" s="214"/>
      <c r="I41" s="214"/>
      <c r="J41" s="214"/>
      <c r="K41" s="214"/>
      <c r="M41" s="335"/>
      <c r="N41" s="215"/>
      <c r="O41" s="214"/>
      <c r="P41" s="214"/>
      <c r="Q41" s="214"/>
      <c r="R41" s="216"/>
      <c r="S41" s="216"/>
      <c r="T41" s="216"/>
      <c r="U41" s="216"/>
      <c r="V41" s="216"/>
      <c r="W41" s="216"/>
      <c r="X41" s="215"/>
      <c r="Y41" s="215"/>
      <c r="Z41" s="215"/>
      <c r="AA41" s="215"/>
      <c r="AB41" s="215"/>
    </row>
    <row r="42" spans="1:52">
      <c r="B42" s="1"/>
      <c r="C42" s="1"/>
      <c r="D42" s="213"/>
      <c r="E42" s="214"/>
      <c r="F42" s="214"/>
      <c r="G42" s="214"/>
      <c r="H42" s="214"/>
      <c r="I42" s="214"/>
      <c r="J42" s="214"/>
      <c r="K42" s="214"/>
      <c r="M42" s="335"/>
      <c r="N42" s="215"/>
      <c r="O42" s="214"/>
      <c r="P42" s="214"/>
      <c r="Q42" s="214"/>
      <c r="R42" s="216"/>
      <c r="S42" s="216"/>
      <c r="T42" s="216"/>
      <c r="U42" s="216"/>
      <c r="V42" s="216"/>
      <c r="W42" s="216"/>
      <c r="X42" s="215"/>
      <c r="Y42" s="215"/>
      <c r="Z42" s="215"/>
      <c r="AA42" s="215"/>
      <c r="AB42" s="215"/>
    </row>
    <row r="43" spans="1:52">
      <c r="B43" s="1"/>
      <c r="C43" s="1"/>
      <c r="D43" s="213"/>
      <c r="E43" s="214"/>
      <c r="F43" s="214"/>
      <c r="G43" s="214"/>
      <c r="H43" s="214"/>
      <c r="I43" s="214"/>
      <c r="J43" s="214"/>
      <c r="K43" s="214"/>
      <c r="M43" s="335"/>
      <c r="N43" s="215"/>
      <c r="O43" s="214"/>
      <c r="P43" s="214"/>
      <c r="Q43" s="214"/>
      <c r="R43" s="216"/>
      <c r="S43" s="216"/>
      <c r="T43" s="216"/>
      <c r="U43" s="216"/>
      <c r="V43" s="216"/>
      <c r="W43" s="216"/>
      <c r="X43" s="215"/>
      <c r="Y43" s="215"/>
      <c r="Z43" s="215"/>
      <c r="AA43" s="215"/>
      <c r="AB43" s="215"/>
    </row>
    <row r="44" spans="1:52">
      <c r="B44" s="1"/>
      <c r="C44" s="1"/>
      <c r="D44" s="213"/>
      <c r="E44" s="214"/>
      <c r="F44" s="214"/>
      <c r="G44" s="214"/>
      <c r="H44" s="214"/>
      <c r="I44" s="214"/>
      <c r="J44" s="214"/>
      <c r="K44" s="214"/>
      <c r="M44" s="335"/>
      <c r="N44" s="215"/>
      <c r="O44" s="214"/>
      <c r="P44" s="214"/>
      <c r="Q44" s="214"/>
      <c r="R44" s="216"/>
      <c r="S44" s="216"/>
      <c r="T44" s="216"/>
      <c r="U44" s="216"/>
      <c r="V44" s="216"/>
      <c r="W44" s="216"/>
      <c r="X44" s="215"/>
      <c r="Y44" s="215"/>
      <c r="Z44" s="215"/>
      <c r="AA44" s="215"/>
      <c r="AB44" s="215"/>
    </row>
    <row r="45" spans="1:52">
      <c r="B45" s="1"/>
      <c r="C45" s="1"/>
      <c r="D45" s="213"/>
      <c r="E45" s="214"/>
      <c r="F45" s="214"/>
      <c r="G45" s="214"/>
      <c r="H45" s="214"/>
      <c r="I45" s="214"/>
      <c r="J45" s="214"/>
      <c r="K45" s="214"/>
      <c r="M45" s="335"/>
      <c r="N45" s="215"/>
      <c r="O45" s="214"/>
      <c r="P45" s="214"/>
      <c r="Q45" s="214"/>
      <c r="R45" s="216"/>
      <c r="S45" s="216"/>
      <c r="T45" s="216"/>
      <c r="U45" s="216"/>
      <c r="V45" s="216"/>
      <c r="W45" s="216"/>
      <c r="X45" s="215"/>
      <c r="Y45" s="215"/>
      <c r="Z45" s="215"/>
      <c r="AA45" s="215"/>
      <c r="AB45" s="215"/>
    </row>
    <row r="46" spans="1:52">
      <c r="B46" s="1"/>
      <c r="C46" s="1"/>
      <c r="D46" s="213"/>
      <c r="E46" s="214"/>
      <c r="F46" s="214"/>
      <c r="G46" s="214"/>
      <c r="H46" s="214"/>
      <c r="I46" s="214"/>
      <c r="J46" s="214"/>
      <c r="K46" s="214"/>
      <c r="M46" s="335"/>
      <c r="N46" s="215"/>
      <c r="O46" s="214"/>
      <c r="P46" s="214"/>
      <c r="Q46" s="214"/>
      <c r="R46" s="216"/>
      <c r="S46" s="216"/>
      <c r="T46" s="216"/>
      <c r="U46" s="216"/>
      <c r="V46" s="216"/>
      <c r="W46" s="216"/>
      <c r="X46" s="215"/>
      <c r="Y46" s="215"/>
      <c r="Z46" s="215"/>
      <c r="AA46" s="215"/>
      <c r="AB46" s="215"/>
    </row>
    <row r="47" spans="1:52">
      <c r="B47" s="1"/>
      <c r="C47" s="1"/>
      <c r="D47" s="213"/>
      <c r="E47" s="214"/>
      <c r="F47" s="214"/>
      <c r="G47" s="214"/>
      <c r="H47" s="214"/>
      <c r="I47" s="214"/>
      <c r="J47" s="214"/>
      <c r="K47" s="214"/>
      <c r="M47" s="335"/>
      <c r="N47" s="215"/>
      <c r="O47" s="214"/>
      <c r="P47" s="214"/>
      <c r="Q47" s="214"/>
      <c r="R47" s="216"/>
      <c r="S47" s="216"/>
      <c r="T47" s="216"/>
      <c r="U47" s="216"/>
      <c r="V47" s="216"/>
      <c r="W47" s="216"/>
      <c r="X47" s="215"/>
      <c r="Y47" s="215"/>
      <c r="Z47" s="215"/>
      <c r="AA47" s="215"/>
      <c r="AB47" s="215"/>
    </row>
    <row r="48" spans="1:52">
      <c r="B48" s="1"/>
      <c r="C48" s="1"/>
      <c r="D48" s="213"/>
      <c r="E48" s="214"/>
      <c r="F48" s="214"/>
      <c r="G48" s="214"/>
      <c r="H48" s="214"/>
      <c r="I48" s="214"/>
      <c r="J48" s="214"/>
      <c r="K48" s="214"/>
      <c r="M48" s="335"/>
      <c r="N48" s="215"/>
      <c r="O48" s="214"/>
      <c r="P48" s="214"/>
      <c r="Q48" s="214"/>
      <c r="R48" s="216"/>
      <c r="S48" s="216"/>
      <c r="T48" s="216"/>
      <c r="U48" s="216"/>
      <c r="V48" s="216"/>
      <c r="W48" s="216"/>
      <c r="X48" s="215"/>
      <c r="Y48" s="215"/>
      <c r="Z48" s="215"/>
      <c r="AA48" s="215"/>
      <c r="AB48" s="215"/>
    </row>
    <row r="49" spans="2:28">
      <c r="B49" s="1"/>
      <c r="C49" s="1"/>
      <c r="D49" s="213"/>
      <c r="E49" s="214"/>
      <c r="F49" s="214"/>
      <c r="G49" s="214"/>
      <c r="H49" s="214"/>
      <c r="I49" s="214"/>
      <c r="J49" s="214"/>
      <c r="K49" s="214"/>
      <c r="M49" s="335"/>
      <c r="N49" s="215"/>
      <c r="O49" s="214"/>
      <c r="P49" s="214"/>
      <c r="Q49" s="214"/>
      <c r="R49" s="216"/>
      <c r="S49" s="216"/>
      <c r="T49" s="216"/>
      <c r="U49" s="216"/>
      <c r="V49" s="216"/>
      <c r="W49" s="216"/>
      <c r="X49" s="215"/>
      <c r="Y49" s="215"/>
      <c r="Z49" s="215"/>
      <c r="AA49" s="215"/>
      <c r="AB49" s="215"/>
    </row>
    <row r="50" spans="2:28">
      <c r="B50" s="1"/>
      <c r="C50" s="1"/>
      <c r="D50" s="213"/>
      <c r="E50" s="214"/>
      <c r="F50" s="214"/>
      <c r="G50" s="214"/>
      <c r="H50" s="214"/>
      <c r="I50" s="214"/>
      <c r="J50" s="214"/>
      <c r="K50" s="214"/>
      <c r="M50" s="335"/>
      <c r="N50" s="215"/>
      <c r="O50" s="214"/>
      <c r="P50" s="214"/>
      <c r="Q50" s="214"/>
      <c r="R50" s="216"/>
      <c r="S50" s="216"/>
      <c r="T50" s="216"/>
      <c r="U50" s="216"/>
      <c r="V50" s="216"/>
      <c r="W50" s="216"/>
      <c r="X50" s="215"/>
      <c r="Y50" s="215"/>
      <c r="Z50" s="215"/>
      <c r="AA50" s="215"/>
      <c r="AB50" s="215"/>
    </row>
    <row r="51" spans="2:28">
      <c r="B51" s="1"/>
      <c r="C51" s="1"/>
      <c r="D51" s="213"/>
      <c r="E51" s="214"/>
      <c r="F51" s="214"/>
      <c r="G51" s="214"/>
      <c r="H51" s="214"/>
      <c r="I51" s="214"/>
      <c r="J51" s="214"/>
      <c r="K51" s="214"/>
      <c r="M51" s="335"/>
      <c r="N51" s="215"/>
      <c r="O51" s="214"/>
      <c r="P51" s="214"/>
      <c r="Q51" s="214"/>
      <c r="R51" s="216"/>
      <c r="S51" s="216"/>
      <c r="T51" s="216"/>
      <c r="U51" s="216"/>
      <c r="V51" s="216"/>
      <c r="W51" s="216"/>
      <c r="X51" s="215"/>
      <c r="Y51" s="215"/>
      <c r="Z51" s="215"/>
      <c r="AA51" s="215"/>
      <c r="AB51" s="215"/>
    </row>
    <row r="52" spans="2:28">
      <c r="B52" s="1"/>
      <c r="C52" s="1"/>
      <c r="D52" s="213"/>
      <c r="E52" s="214"/>
      <c r="F52" s="214"/>
      <c r="G52" s="214"/>
      <c r="H52" s="214"/>
      <c r="I52" s="214"/>
      <c r="J52" s="214"/>
      <c r="K52" s="214"/>
      <c r="M52" s="335"/>
      <c r="N52" s="215"/>
      <c r="O52" s="214"/>
      <c r="P52" s="214"/>
      <c r="Q52" s="214"/>
      <c r="R52" s="216"/>
      <c r="S52" s="216"/>
      <c r="T52" s="216"/>
      <c r="U52" s="216"/>
      <c r="V52" s="216"/>
      <c r="W52" s="216"/>
      <c r="X52" s="215"/>
      <c r="Y52" s="215"/>
      <c r="Z52" s="215"/>
      <c r="AA52" s="215"/>
      <c r="AB52" s="215"/>
    </row>
    <row r="53" spans="2:28">
      <c r="B53" s="1"/>
      <c r="C53" s="1"/>
      <c r="D53" s="213"/>
      <c r="E53" s="214"/>
      <c r="F53" s="214"/>
      <c r="G53" s="214"/>
      <c r="H53" s="214"/>
      <c r="I53" s="214"/>
      <c r="J53" s="214"/>
      <c r="K53" s="214"/>
      <c r="M53" s="335"/>
      <c r="N53" s="215"/>
      <c r="O53" s="214"/>
      <c r="P53" s="214"/>
      <c r="Q53" s="214"/>
      <c r="R53" s="216"/>
      <c r="S53" s="216"/>
      <c r="T53" s="216"/>
      <c r="U53" s="216"/>
      <c r="V53" s="216"/>
      <c r="W53" s="216"/>
      <c r="X53" s="215"/>
      <c r="Y53" s="215"/>
      <c r="Z53" s="215"/>
      <c r="AA53" s="215"/>
      <c r="AB53" s="215"/>
    </row>
    <row r="54" spans="2:28">
      <c r="B54" s="1"/>
      <c r="C54" s="1"/>
      <c r="D54" s="213"/>
      <c r="E54" s="214"/>
      <c r="F54" s="214"/>
      <c r="G54" s="214"/>
      <c r="H54" s="214"/>
      <c r="I54" s="214"/>
      <c r="J54" s="214"/>
      <c r="K54" s="214"/>
      <c r="M54" s="335"/>
      <c r="N54" s="215"/>
      <c r="O54" s="214"/>
      <c r="P54" s="214"/>
      <c r="Q54" s="214"/>
      <c r="R54" s="216"/>
      <c r="S54" s="216"/>
      <c r="T54" s="216"/>
      <c r="U54" s="216"/>
      <c r="V54" s="216"/>
      <c r="W54" s="216"/>
      <c r="X54" s="215"/>
      <c r="Y54" s="215"/>
      <c r="Z54" s="215"/>
      <c r="AA54" s="215"/>
      <c r="AB54" s="215"/>
    </row>
    <row r="55" spans="2:28">
      <c r="B55" s="1"/>
      <c r="C55" s="1"/>
      <c r="D55" s="213"/>
      <c r="E55" s="214"/>
      <c r="F55" s="214"/>
      <c r="G55" s="214"/>
      <c r="H55" s="214"/>
      <c r="I55" s="214"/>
      <c r="J55" s="214"/>
      <c r="K55" s="214"/>
      <c r="M55" s="335"/>
      <c r="N55" s="215"/>
      <c r="O55" s="214"/>
      <c r="P55" s="214"/>
      <c r="Q55" s="214"/>
      <c r="R55" s="216"/>
      <c r="S55" s="216"/>
      <c r="T55" s="216"/>
      <c r="U55" s="216"/>
      <c r="V55" s="216"/>
      <c r="W55" s="216"/>
      <c r="X55" s="215"/>
      <c r="Y55" s="215"/>
      <c r="Z55" s="215"/>
      <c r="AA55" s="215"/>
      <c r="AB55" s="215"/>
    </row>
    <row r="56" spans="2:28">
      <c r="B56" s="1"/>
      <c r="C56" s="1"/>
      <c r="D56" s="213"/>
      <c r="E56" s="214"/>
      <c r="F56" s="214"/>
      <c r="G56" s="214"/>
      <c r="H56" s="214"/>
      <c r="I56" s="214"/>
      <c r="J56" s="214"/>
      <c r="K56" s="214"/>
      <c r="M56" s="335"/>
      <c r="N56" s="215"/>
      <c r="O56" s="214"/>
      <c r="P56" s="214"/>
      <c r="Q56" s="214"/>
      <c r="R56" s="216"/>
      <c r="S56" s="216"/>
      <c r="T56" s="216"/>
      <c r="U56" s="216"/>
      <c r="V56" s="216"/>
      <c r="W56" s="216"/>
      <c r="X56" s="215"/>
      <c r="Y56" s="215"/>
      <c r="Z56" s="215"/>
      <c r="AA56" s="215"/>
      <c r="AB56" s="215"/>
    </row>
    <row r="57" spans="2:28">
      <c r="B57" s="1"/>
      <c r="C57" s="1"/>
      <c r="D57" s="213"/>
      <c r="E57" s="214"/>
      <c r="F57" s="214"/>
      <c r="G57" s="214"/>
      <c r="H57" s="214"/>
      <c r="I57" s="214"/>
      <c r="J57" s="214"/>
      <c r="K57" s="214"/>
      <c r="M57" s="335"/>
      <c r="N57" s="215"/>
      <c r="O57" s="214"/>
      <c r="P57" s="214"/>
      <c r="Q57" s="214"/>
      <c r="R57" s="216"/>
      <c r="S57" s="216"/>
      <c r="T57" s="216"/>
      <c r="U57" s="216"/>
      <c r="V57" s="216"/>
      <c r="W57" s="216"/>
      <c r="X57" s="215"/>
      <c r="Y57" s="215"/>
      <c r="Z57" s="215"/>
      <c r="AA57" s="215"/>
      <c r="AB57" s="215"/>
    </row>
    <row r="58" spans="2:28">
      <c r="B58" s="1"/>
      <c r="C58" s="1"/>
      <c r="D58" s="213"/>
      <c r="E58" s="214"/>
      <c r="F58" s="214"/>
      <c r="G58" s="214"/>
      <c r="H58" s="214"/>
      <c r="I58" s="214"/>
      <c r="J58" s="214"/>
      <c r="K58" s="214"/>
      <c r="M58" s="335"/>
      <c r="N58" s="215"/>
      <c r="O58" s="214"/>
      <c r="P58" s="214"/>
      <c r="Q58" s="214"/>
      <c r="R58" s="216"/>
      <c r="S58" s="216"/>
      <c r="T58" s="216"/>
      <c r="U58" s="216"/>
      <c r="V58" s="216"/>
      <c r="W58" s="216"/>
      <c r="X58" s="215"/>
      <c r="Y58" s="215"/>
      <c r="Z58" s="215"/>
      <c r="AA58" s="215"/>
      <c r="AB58" s="215"/>
    </row>
    <row r="59" spans="2:28">
      <c r="B59" s="1"/>
      <c r="C59" s="1"/>
      <c r="D59" s="213"/>
      <c r="E59" s="214"/>
      <c r="F59" s="214"/>
      <c r="G59" s="214"/>
      <c r="H59" s="214"/>
      <c r="I59" s="214"/>
      <c r="J59" s="214"/>
      <c r="K59" s="214"/>
      <c r="M59" s="335"/>
      <c r="N59" s="215"/>
      <c r="O59" s="214"/>
      <c r="P59" s="214"/>
      <c r="Q59" s="214"/>
      <c r="R59" s="216"/>
      <c r="S59" s="216"/>
      <c r="T59" s="216"/>
      <c r="U59" s="216"/>
      <c r="V59" s="216"/>
      <c r="W59" s="216"/>
      <c r="X59" s="215"/>
      <c r="Y59" s="215"/>
      <c r="Z59" s="215"/>
      <c r="AA59" s="215"/>
      <c r="AB59" s="215"/>
    </row>
    <row r="60" spans="2:28">
      <c r="B60" s="1"/>
      <c r="C60" s="1"/>
      <c r="D60" s="213"/>
      <c r="E60" s="214"/>
      <c r="F60" s="214"/>
      <c r="G60" s="214"/>
      <c r="H60" s="214"/>
      <c r="I60" s="214"/>
      <c r="J60" s="214"/>
      <c r="K60" s="214"/>
      <c r="M60" s="335"/>
      <c r="N60" s="215"/>
      <c r="O60" s="214"/>
      <c r="P60" s="214"/>
      <c r="Q60" s="214"/>
      <c r="R60" s="216"/>
      <c r="S60" s="216"/>
      <c r="T60" s="216"/>
      <c r="U60" s="216"/>
      <c r="V60" s="216"/>
      <c r="W60" s="216"/>
      <c r="X60" s="215"/>
      <c r="Y60" s="215"/>
      <c r="Z60" s="215"/>
      <c r="AA60" s="215"/>
      <c r="AB60" s="215"/>
    </row>
    <row r="61" spans="2:28">
      <c r="B61" s="1"/>
      <c r="C61" s="1"/>
      <c r="D61" s="213"/>
      <c r="E61" s="214"/>
      <c r="F61" s="214"/>
      <c r="G61" s="214"/>
      <c r="H61" s="214"/>
      <c r="I61" s="214"/>
      <c r="J61" s="214"/>
      <c r="K61" s="214"/>
      <c r="M61" s="335"/>
      <c r="N61" s="215"/>
      <c r="O61" s="214"/>
      <c r="P61" s="214"/>
      <c r="Q61" s="214"/>
      <c r="R61" s="216"/>
      <c r="S61" s="216"/>
      <c r="T61" s="216"/>
      <c r="U61" s="216"/>
      <c r="V61" s="216"/>
      <c r="W61" s="216"/>
      <c r="X61" s="215"/>
      <c r="Y61" s="215"/>
      <c r="Z61" s="215"/>
      <c r="AA61" s="215"/>
      <c r="AB61" s="215"/>
    </row>
    <row r="62" spans="2:28">
      <c r="B62" s="1"/>
      <c r="C62" s="1"/>
      <c r="D62" s="213"/>
      <c r="E62" s="214"/>
      <c r="F62" s="214"/>
      <c r="G62" s="214"/>
      <c r="H62" s="214"/>
      <c r="I62" s="214"/>
      <c r="J62" s="214"/>
      <c r="K62" s="214"/>
      <c r="M62" s="335"/>
      <c r="N62" s="215"/>
      <c r="O62" s="214"/>
      <c r="P62" s="214"/>
      <c r="Q62" s="214"/>
      <c r="R62" s="216"/>
      <c r="S62" s="216"/>
      <c r="T62" s="216"/>
      <c r="U62" s="216"/>
      <c r="V62" s="216"/>
      <c r="W62" s="216"/>
      <c r="X62" s="215"/>
      <c r="Y62" s="215"/>
      <c r="Z62" s="215"/>
      <c r="AA62" s="215"/>
      <c r="AB62" s="215"/>
    </row>
    <row r="63" spans="2:28">
      <c r="B63" s="1"/>
      <c r="C63" s="1"/>
      <c r="D63" s="213"/>
      <c r="E63" s="214"/>
      <c r="F63" s="214"/>
      <c r="G63" s="214"/>
      <c r="H63" s="214"/>
      <c r="I63" s="214"/>
      <c r="J63" s="214"/>
      <c r="K63" s="214"/>
      <c r="M63" s="335"/>
      <c r="N63" s="215"/>
      <c r="O63" s="214"/>
      <c r="P63" s="214"/>
      <c r="Q63" s="214"/>
      <c r="R63" s="216"/>
      <c r="S63" s="216"/>
      <c r="T63" s="216"/>
      <c r="U63" s="216"/>
      <c r="V63" s="216"/>
      <c r="W63" s="216"/>
      <c r="X63" s="215"/>
      <c r="Y63" s="215"/>
      <c r="Z63" s="215"/>
      <c r="AA63" s="215"/>
      <c r="AB63" s="215"/>
    </row>
    <row r="64" spans="2:28">
      <c r="B64" s="1"/>
      <c r="C64" s="1"/>
      <c r="D64" s="213"/>
      <c r="E64" s="214"/>
      <c r="F64" s="214"/>
      <c r="G64" s="214"/>
      <c r="H64" s="214"/>
      <c r="I64" s="214"/>
      <c r="J64" s="214"/>
      <c r="K64" s="214"/>
      <c r="M64" s="335"/>
      <c r="N64" s="215"/>
      <c r="O64" s="214"/>
      <c r="P64" s="214"/>
      <c r="Q64" s="214"/>
      <c r="R64" s="216"/>
      <c r="S64" s="216"/>
      <c r="T64" s="216"/>
      <c r="U64" s="216"/>
      <c r="V64" s="216"/>
      <c r="W64" s="216"/>
      <c r="X64" s="215"/>
      <c r="Y64" s="215"/>
      <c r="Z64" s="215"/>
      <c r="AA64" s="215"/>
      <c r="AB64" s="215"/>
    </row>
    <row r="65" spans="2:28">
      <c r="B65" s="1"/>
      <c r="C65" s="1"/>
      <c r="D65" s="213"/>
      <c r="E65" s="214"/>
      <c r="F65" s="214"/>
      <c r="G65" s="214"/>
      <c r="H65" s="214"/>
      <c r="I65" s="214"/>
      <c r="J65" s="214"/>
      <c r="K65" s="214"/>
      <c r="M65" s="335"/>
      <c r="N65" s="215"/>
      <c r="O65" s="214"/>
      <c r="P65" s="214"/>
      <c r="Q65" s="214"/>
      <c r="R65" s="216"/>
      <c r="S65" s="216"/>
      <c r="T65" s="216"/>
      <c r="U65" s="216"/>
      <c r="V65" s="216"/>
      <c r="W65" s="216"/>
      <c r="X65" s="215"/>
      <c r="Y65" s="215"/>
      <c r="Z65" s="215"/>
      <c r="AA65" s="215"/>
      <c r="AB65" s="215"/>
    </row>
    <row r="66" spans="2:28">
      <c r="B66" s="1"/>
      <c r="C66" s="1"/>
      <c r="D66" s="213"/>
      <c r="E66" s="214"/>
      <c r="F66" s="214"/>
      <c r="G66" s="214"/>
      <c r="H66" s="214"/>
      <c r="I66" s="214"/>
      <c r="J66" s="214"/>
      <c r="K66" s="214"/>
      <c r="M66" s="335"/>
      <c r="N66" s="215"/>
      <c r="O66" s="214"/>
      <c r="P66" s="214"/>
      <c r="Q66" s="214"/>
      <c r="R66" s="216"/>
      <c r="S66" s="216"/>
      <c r="T66" s="216"/>
      <c r="U66" s="216"/>
      <c r="V66" s="216"/>
      <c r="W66" s="216"/>
      <c r="X66" s="215"/>
      <c r="Y66" s="215"/>
      <c r="Z66" s="215"/>
      <c r="AA66" s="215"/>
      <c r="AB66" s="215"/>
    </row>
    <row r="67" spans="2:28">
      <c r="B67" s="1"/>
      <c r="C67" s="1"/>
      <c r="D67" s="213"/>
      <c r="E67" s="214"/>
      <c r="F67" s="214"/>
      <c r="G67" s="214"/>
      <c r="H67" s="214"/>
      <c r="I67" s="214"/>
      <c r="J67" s="214"/>
      <c r="K67" s="214"/>
      <c r="M67" s="335"/>
      <c r="N67" s="215"/>
      <c r="O67" s="214"/>
      <c r="P67" s="214"/>
      <c r="Q67" s="214"/>
      <c r="R67" s="216"/>
      <c r="S67" s="216"/>
      <c r="T67" s="216"/>
      <c r="U67" s="216"/>
      <c r="V67" s="216"/>
      <c r="W67" s="216"/>
      <c r="X67" s="215"/>
      <c r="Y67" s="215"/>
      <c r="Z67" s="215"/>
      <c r="AA67" s="215"/>
      <c r="AB67" s="215"/>
    </row>
    <row r="68" spans="2:28">
      <c r="B68" s="1"/>
      <c r="C68" s="1"/>
      <c r="D68" s="213"/>
      <c r="E68" s="214"/>
      <c r="F68" s="214"/>
      <c r="G68" s="214"/>
      <c r="H68" s="214"/>
      <c r="I68" s="214"/>
      <c r="J68" s="214"/>
      <c r="K68" s="214"/>
      <c r="M68" s="335"/>
      <c r="N68" s="215"/>
      <c r="O68" s="214"/>
      <c r="P68" s="214"/>
      <c r="Q68" s="214"/>
      <c r="R68" s="216"/>
      <c r="S68" s="216"/>
      <c r="T68" s="216"/>
      <c r="U68" s="216"/>
      <c r="V68" s="216"/>
      <c r="W68" s="216"/>
      <c r="X68" s="215"/>
      <c r="Y68" s="215"/>
      <c r="Z68" s="215"/>
      <c r="AA68" s="215"/>
      <c r="AB68" s="215"/>
    </row>
    <row r="69" spans="2:28">
      <c r="B69" s="1"/>
      <c r="C69" s="1"/>
      <c r="D69" s="213"/>
      <c r="E69" s="214"/>
      <c r="F69" s="214"/>
      <c r="G69" s="214"/>
      <c r="H69" s="214"/>
      <c r="I69" s="214"/>
      <c r="J69" s="214"/>
      <c r="K69" s="214"/>
      <c r="M69" s="335"/>
      <c r="N69" s="215"/>
      <c r="O69" s="214"/>
      <c r="P69" s="214"/>
      <c r="Q69" s="214"/>
      <c r="R69" s="216"/>
      <c r="S69" s="216"/>
      <c r="T69" s="216"/>
      <c r="U69" s="216"/>
      <c r="V69" s="216"/>
      <c r="W69" s="216"/>
      <c r="X69" s="215"/>
      <c r="Y69" s="215"/>
      <c r="Z69" s="215"/>
      <c r="AA69" s="215"/>
      <c r="AB69" s="215"/>
    </row>
    <row r="70" spans="2:28">
      <c r="B70" s="1"/>
      <c r="C70" s="1"/>
      <c r="D70" s="213"/>
      <c r="E70" s="214"/>
      <c r="F70" s="214"/>
      <c r="G70" s="214"/>
      <c r="H70" s="214"/>
      <c r="I70" s="214"/>
      <c r="J70" s="214"/>
      <c r="K70" s="214"/>
      <c r="M70" s="335"/>
      <c r="N70" s="215"/>
      <c r="O70" s="214"/>
      <c r="P70" s="214"/>
      <c r="Q70" s="214"/>
      <c r="R70" s="216"/>
      <c r="S70" s="216"/>
      <c r="T70" s="216"/>
      <c r="U70" s="216"/>
      <c r="V70" s="216"/>
      <c r="W70" s="216"/>
      <c r="X70" s="215"/>
      <c r="Y70" s="215"/>
      <c r="Z70" s="215"/>
      <c r="AA70" s="215"/>
      <c r="AB70" s="215"/>
    </row>
    <row r="71" spans="2:28">
      <c r="B71" s="1"/>
      <c r="C71" s="1"/>
      <c r="D71" s="213"/>
      <c r="E71" s="214"/>
      <c r="F71" s="214"/>
      <c r="G71" s="214"/>
      <c r="H71" s="214"/>
      <c r="I71" s="214"/>
      <c r="J71" s="214"/>
      <c r="K71" s="214"/>
      <c r="M71" s="335"/>
      <c r="N71" s="215"/>
      <c r="O71" s="214"/>
      <c r="P71" s="214"/>
      <c r="Q71" s="214"/>
      <c r="R71" s="216"/>
      <c r="S71" s="216"/>
      <c r="T71" s="216"/>
      <c r="U71" s="216"/>
      <c r="V71" s="216"/>
      <c r="W71" s="216"/>
      <c r="X71" s="215"/>
      <c r="Y71" s="215"/>
      <c r="Z71" s="215"/>
      <c r="AA71" s="215"/>
      <c r="AB71" s="215"/>
    </row>
    <row r="72" spans="2:28">
      <c r="B72" s="1"/>
      <c r="C72" s="1"/>
      <c r="D72" s="213"/>
      <c r="E72" s="214"/>
      <c r="F72" s="214"/>
      <c r="G72" s="214"/>
      <c r="H72" s="214"/>
      <c r="I72" s="214"/>
      <c r="J72" s="214"/>
      <c r="K72" s="214"/>
      <c r="M72" s="335"/>
      <c r="N72" s="215"/>
      <c r="O72" s="214"/>
      <c r="P72" s="214"/>
      <c r="Q72" s="214"/>
      <c r="R72" s="216"/>
      <c r="S72" s="216"/>
      <c r="T72" s="216"/>
      <c r="U72" s="216"/>
      <c r="V72" s="216"/>
      <c r="W72" s="216"/>
      <c r="X72" s="215"/>
      <c r="Y72" s="215"/>
      <c r="Z72" s="215"/>
      <c r="AA72" s="215"/>
      <c r="AB72" s="215"/>
    </row>
    <row r="73" spans="2:28">
      <c r="B73" s="1"/>
      <c r="C73" s="1"/>
      <c r="D73" s="213"/>
      <c r="E73" s="214"/>
      <c r="F73" s="214"/>
      <c r="G73" s="214"/>
      <c r="H73" s="214"/>
      <c r="I73" s="214"/>
      <c r="J73" s="214"/>
      <c r="K73" s="214"/>
      <c r="M73" s="335"/>
      <c r="N73" s="215"/>
      <c r="O73" s="214"/>
      <c r="P73" s="214"/>
      <c r="Q73" s="214"/>
      <c r="R73" s="216"/>
      <c r="S73" s="216"/>
      <c r="T73" s="216"/>
      <c r="U73" s="216"/>
      <c r="V73" s="216"/>
      <c r="W73" s="216"/>
      <c r="X73" s="215"/>
      <c r="Y73" s="215"/>
      <c r="Z73" s="215"/>
      <c r="AA73" s="215"/>
      <c r="AB73" s="215"/>
    </row>
    <row r="74" spans="2:28">
      <c r="B74" s="1"/>
      <c r="C74" s="1"/>
      <c r="D74" s="213"/>
      <c r="E74" s="214"/>
      <c r="F74" s="214"/>
      <c r="G74" s="214"/>
      <c r="H74" s="214"/>
      <c r="I74" s="214"/>
      <c r="J74" s="214"/>
      <c r="K74" s="214"/>
      <c r="M74" s="335"/>
      <c r="N74" s="215"/>
      <c r="O74" s="214"/>
      <c r="P74" s="214"/>
      <c r="Q74" s="214"/>
      <c r="R74" s="216"/>
      <c r="S74" s="216"/>
      <c r="T74" s="216"/>
      <c r="U74" s="216"/>
      <c r="V74" s="216"/>
      <c r="W74" s="216"/>
      <c r="X74" s="215"/>
      <c r="Y74" s="215"/>
      <c r="Z74" s="215"/>
      <c r="AA74" s="215"/>
      <c r="AB74" s="215"/>
    </row>
    <row r="75" spans="2:28">
      <c r="B75" s="1"/>
      <c r="C75" s="1"/>
      <c r="D75" s="213"/>
      <c r="E75" s="214"/>
      <c r="F75" s="214"/>
      <c r="G75" s="214"/>
      <c r="H75" s="214"/>
      <c r="I75" s="214"/>
      <c r="J75" s="214"/>
      <c r="K75" s="214"/>
      <c r="M75" s="335"/>
      <c r="N75" s="215"/>
      <c r="O75" s="214"/>
      <c r="P75" s="214"/>
      <c r="Q75" s="214"/>
      <c r="R75" s="216"/>
      <c r="S75" s="216"/>
      <c r="T75" s="216"/>
      <c r="U75" s="216"/>
      <c r="V75" s="216"/>
      <c r="W75" s="216"/>
      <c r="X75" s="215"/>
      <c r="Y75" s="215"/>
      <c r="Z75" s="215"/>
      <c r="AA75" s="215"/>
      <c r="AB75" s="215"/>
    </row>
    <row r="76" spans="2:28">
      <c r="B76" s="1"/>
      <c r="C76" s="1"/>
      <c r="D76" s="213"/>
      <c r="E76" s="214"/>
      <c r="F76" s="214"/>
      <c r="G76" s="214"/>
      <c r="H76" s="214"/>
      <c r="I76" s="214"/>
      <c r="J76" s="214"/>
      <c r="K76" s="214"/>
      <c r="M76" s="335"/>
      <c r="N76" s="215"/>
      <c r="O76" s="214"/>
      <c r="P76" s="214"/>
      <c r="Q76" s="214"/>
      <c r="R76" s="216"/>
      <c r="S76" s="216"/>
      <c r="T76" s="216"/>
      <c r="U76" s="216"/>
      <c r="V76" s="216"/>
      <c r="W76" s="216"/>
      <c r="X76" s="215"/>
      <c r="Y76" s="215"/>
      <c r="Z76" s="215"/>
      <c r="AA76" s="215"/>
      <c r="AB76" s="215"/>
    </row>
    <row r="77" spans="2:28">
      <c r="B77" s="1"/>
      <c r="C77" s="1"/>
      <c r="D77" s="213"/>
      <c r="E77" s="214"/>
      <c r="F77" s="214"/>
      <c r="G77" s="214"/>
      <c r="H77" s="214"/>
      <c r="I77" s="214"/>
      <c r="J77" s="214"/>
      <c r="K77" s="214"/>
      <c r="M77" s="335"/>
      <c r="N77" s="215"/>
      <c r="O77" s="214"/>
      <c r="P77" s="214"/>
      <c r="Q77" s="214"/>
      <c r="R77" s="216"/>
      <c r="S77" s="216"/>
      <c r="T77" s="216"/>
      <c r="U77" s="216"/>
      <c r="V77" s="216"/>
      <c r="W77" s="216"/>
      <c r="X77" s="215"/>
      <c r="Y77" s="215"/>
      <c r="Z77" s="215"/>
      <c r="AA77" s="215"/>
      <c r="AB77" s="215"/>
    </row>
    <row r="78" spans="2:28">
      <c r="B78" s="1"/>
      <c r="C78" s="1"/>
      <c r="D78" s="213"/>
      <c r="E78" s="214"/>
      <c r="F78" s="214"/>
      <c r="G78" s="214"/>
      <c r="H78" s="214"/>
      <c r="I78" s="214"/>
      <c r="J78" s="214"/>
      <c r="K78" s="214"/>
      <c r="M78" s="335"/>
      <c r="N78" s="215"/>
      <c r="O78" s="214"/>
      <c r="P78" s="214"/>
      <c r="Q78" s="214"/>
      <c r="R78" s="216"/>
      <c r="S78" s="216"/>
      <c r="T78" s="216"/>
      <c r="U78" s="216"/>
      <c r="V78" s="216"/>
      <c r="W78" s="216"/>
      <c r="X78" s="215"/>
      <c r="Y78" s="215"/>
      <c r="Z78" s="215"/>
      <c r="AA78" s="215"/>
      <c r="AB78" s="215"/>
    </row>
    <row r="79" spans="2:28">
      <c r="B79" s="1"/>
      <c r="C79" s="1"/>
      <c r="D79" s="213"/>
      <c r="E79" s="214"/>
      <c r="F79" s="214"/>
      <c r="G79" s="214"/>
      <c r="H79" s="214"/>
      <c r="I79" s="214"/>
      <c r="J79" s="214"/>
      <c r="K79" s="214"/>
      <c r="M79" s="335"/>
      <c r="N79" s="215"/>
      <c r="O79" s="214"/>
      <c r="P79" s="214"/>
      <c r="Q79" s="214"/>
      <c r="R79" s="216"/>
      <c r="S79" s="216"/>
      <c r="T79" s="216"/>
      <c r="U79" s="216"/>
      <c r="V79" s="216"/>
      <c r="W79" s="216"/>
      <c r="X79" s="215"/>
      <c r="Y79" s="215"/>
      <c r="Z79" s="215"/>
      <c r="AA79" s="215"/>
      <c r="AB79" s="215"/>
    </row>
    <row r="80" spans="2:28">
      <c r="B80" s="1"/>
      <c r="C80" s="1"/>
      <c r="D80" s="213"/>
      <c r="E80" s="214"/>
      <c r="F80" s="214"/>
      <c r="G80" s="214"/>
      <c r="H80" s="214"/>
      <c r="I80" s="214"/>
      <c r="J80" s="214"/>
      <c r="K80" s="214"/>
      <c r="M80" s="335"/>
      <c r="N80" s="215"/>
      <c r="O80" s="214"/>
      <c r="P80" s="214"/>
      <c r="Q80" s="214"/>
      <c r="R80" s="216"/>
      <c r="S80" s="216"/>
      <c r="T80" s="216"/>
      <c r="U80" s="216"/>
      <c r="V80" s="216"/>
      <c r="W80" s="216"/>
      <c r="X80" s="215"/>
      <c r="Y80" s="215"/>
      <c r="Z80" s="215"/>
      <c r="AA80" s="215"/>
      <c r="AB80" s="215"/>
    </row>
    <row r="81" spans="2:28">
      <c r="B81" s="1"/>
      <c r="C81" s="1"/>
      <c r="D81" s="213"/>
      <c r="E81" s="214"/>
      <c r="F81" s="214"/>
      <c r="G81" s="214"/>
      <c r="H81" s="214"/>
      <c r="I81" s="214"/>
      <c r="J81" s="214"/>
      <c r="K81" s="214"/>
      <c r="M81" s="335"/>
      <c r="N81" s="215"/>
      <c r="O81" s="214"/>
      <c r="P81" s="214"/>
      <c r="Q81" s="214"/>
      <c r="R81" s="216"/>
      <c r="S81" s="216"/>
      <c r="T81" s="216"/>
      <c r="U81" s="216"/>
      <c r="V81" s="216"/>
      <c r="W81" s="216"/>
      <c r="X81" s="215"/>
      <c r="Y81" s="215"/>
      <c r="Z81" s="215"/>
      <c r="AA81" s="215"/>
      <c r="AB81" s="215"/>
    </row>
    <row r="82" spans="2:28">
      <c r="B82" s="1"/>
      <c r="C82" s="1"/>
      <c r="D82" s="213"/>
      <c r="E82" s="214"/>
      <c r="F82" s="214"/>
      <c r="G82" s="214"/>
      <c r="H82" s="214"/>
      <c r="I82" s="214"/>
      <c r="J82" s="214"/>
      <c r="K82" s="214"/>
      <c r="M82" s="335"/>
      <c r="N82" s="215"/>
      <c r="O82" s="214"/>
      <c r="P82" s="214"/>
      <c r="Q82" s="214"/>
      <c r="R82" s="216"/>
      <c r="S82" s="216"/>
      <c r="T82" s="216"/>
      <c r="U82" s="216"/>
      <c r="V82" s="216"/>
      <c r="W82" s="216"/>
      <c r="X82" s="215"/>
      <c r="Y82" s="215"/>
      <c r="Z82" s="215"/>
      <c r="AA82" s="215"/>
      <c r="AB82" s="215"/>
    </row>
    <row r="83" spans="2:28">
      <c r="B83" s="1"/>
      <c r="C83" s="1"/>
      <c r="D83" s="213"/>
      <c r="E83" s="214"/>
      <c r="F83" s="214"/>
      <c r="G83" s="214"/>
      <c r="H83" s="214"/>
      <c r="I83" s="214"/>
      <c r="J83" s="214"/>
      <c r="K83" s="214"/>
      <c r="M83" s="335"/>
      <c r="N83" s="215"/>
      <c r="O83" s="214"/>
      <c r="P83" s="214"/>
      <c r="Q83" s="214"/>
      <c r="R83" s="216"/>
      <c r="S83" s="216"/>
      <c r="T83" s="216"/>
      <c r="U83" s="216"/>
      <c r="V83" s="216"/>
      <c r="W83" s="216"/>
      <c r="X83" s="215"/>
      <c r="Y83" s="215"/>
      <c r="Z83" s="215"/>
      <c r="AA83" s="215"/>
      <c r="AB83" s="215"/>
    </row>
    <row r="84" spans="2:28">
      <c r="B84" s="1"/>
      <c r="C84" s="1"/>
      <c r="D84" s="213"/>
      <c r="E84" s="214"/>
      <c r="F84" s="214"/>
      <c r="G84" s="214"/>
      <c r="H84" s="214"/>
      <c r="I84" s="214"/>
      <c r="J84" s="214"/>
      <c r="K84" s="214"/>
      <c r="M84" s="335"/>
      <c r="N84" s="215"/>
      <c r="O84" s="214"/>
      <c r="P84" s="214"/>
      <c r="Q84" s="214"/>
      <c r="R84" s="216"/>
      <c r="S84" s="216"/>
      <c r="T84" s="216"/>
      <c r="U84" s="216"/>
      <c r="V84" s="216"/>
      <c r="W84" s="216"/>
      <c r="X84" s="215"/>
      <c r="Y84" s="215"/>
      <c r="Z84" s="215"/>
      <c r="AA84" s="215"/>
      <c r="AB84" s="215"/>
    </row>
    <row r="85" spans="2:28">
      <c r="B85" s="1"/>
      <c r="C85" s="1"/>
      <c r="D85" s="213"/>
      <c r="E85" s="214"/>
      <c r="F85" s="214"/>
      <c r="G85" s="214"/>
      <c r="H85" s="214"/>
      <c r="I85" s="214"/>
      <c r="J85" s="214"/>
      <c r="K85" s="214"/>
      <c r="M85" s="335"/>
      <c r="N85" s="215"/>
      <c r="O85" s="214"/>
      <c r="P85" s="214"/>
      <c r="Q85" s="214"/>
      <c r="R85" s="216"/>
      <c r="S85" s="216"/>
      <c r="T85" s="216"/>
      <c r="U85" s="216"/>
      <c r="V85" s="216"/>
      <c r="W85" s="216"/>
      <c r="X85" s="215"/>
      <c r="Y85" s="215"/>
      <c r="Z85" s="215"/>
      <c r="AA85" s="215"/>
      <c r="AB85" s="215"/>
    </row>
    <row r="86" spans="2:28">
      <c r="B86" s="1"/>
      <c r="C86" s="1"/>
      <c r="D86" s="213"/>
      <c r="E86" s="214"/>
      <c r="F86" s="214"/>
      <c r="G86" s="214"/>
      <c r="H86" s="214"/>
      <c r="I86" s="214"/>
      <c r="J86" s="214"/>
      <c r="K86" s="214"/>
      <c r="M86" s="335"/>
      <c r="N86" s="215"/>
      <c r="O86" s="214"/>
      <c r="P86" s="214"/>
      <c r="Q86" s="214"/>
      <c r="R86" s="216"/>
      <c r="S86" s="216"/>
      <c r="T86" s="216"/>
      <c r="U86" s="216"/>
      <c r="V86" s="216"/>
      <c r="W86" s="216"/>
      <c r="X86" s="215"/>
      <c r="Y86" s="215"/>
      <c r="Z86" s="215"/>
      <c r="AA86" s="215"/>
      <c r="AB86" s="215"/>
    </row>
    <row r="87" spans="2:28">
      <c r="B87" s="1"/>
      <c r="C87" s="1"/>
      <c r="D87" s="213"/>
      <c r="E87" s="214"/>
      <c r="F87" s="214"/>
      <c r="G87" s="214"/>
      <c r="H87" s="214"/>
      <c r="I87" s="214"/>
      <c r="J87" s="214"/>
      <c r="K87" s="214"/>
      <c r="M87" s="335"/>
      <c r="N87" s="215"/>
      <c r="O87" s="214"/>
      <c r="P87" s="214"/>
      <c r="Q87" s="214"/>
      <c r="R87" s="216"/>
      <c r="S87" s="216"/>
      <c r="T87" s="216"/>
      <c r="U87" s="216"/>
      <c r="V87" s="216"/>
      <c r="W87" s="216"/>
      <c r="X87" s="215"/>
      <c r="Y87" s="215"/>
      <c r="Z87" s="215"/>
      <c r="AA87" s="215"/>
      <c r="AB87" s="215"/>
    </row>
    <row r="88" spans="2:28">
      <c r="B88" s="1"/>
      <c r="C88" s="1"/>
      <c r="D88" s="213"/>
      <c r="E88" s="214"/>
      <c r="F88" s="214"/>
      <c r="G88" s="214"/>
      <c r="H88" s="214"/>
      <c r="I88" s="214"/>
      <c r="J88" s="214"/>
      <c r="K88" s="214"/>
      <c r="M88" s="335"/>
      <c r="N88" s="215"/>
      <c r="O88" s="214"/>
      <c r="P88" s="214"/>
      <c r="Q88" s="214"/>
      <c r="R88" s="216"/>
      <c r="S88" s="216"/>
      <c r="T88" s="216"/>
      <c r="U88" s="216"/>
      <c r="V88" s="216"/>
      <c r="W88" s="216"/>
      <c r="X88" s="215"/>
      <c r="Y88" s="215"/>
      <c r="Z88" s="215"/>
      <c r="AA88" s="215"/>
      <c r="AB88" s="215"/>
    </row>
    <row r="89" spans="2:28">
      <c r="B89" s="1"/>
      <c r="C89" s="1"/>
      <c r="D89" s="213"/>
      <c r="E89" s="214"/>
      <c r="F89" s="214"/>
      <c r="G89" s="214"/>
      <c r="H89" s="214"/>
      <c r="I89" s="214"/>
      <c r="J89" s="214"/>
      <c r="K89" s="214"/>
      <c r="M89" s="335"/>
      <c r="N89" s="215"/>
      <c r="O89" s="214"/>
      <c r="P89" s="214"/>
      <c r="Q89" s="214"/>
      <c r="R89" s="216"/>
      <c r="S89" s="216"/>
      <c r="T89" s="216"/>
      <c r="U89" s="216"/>
      <c r="V89" s="216"/>
      <c r="W89" s="216"/>
      <c r="X89" s="215"/>
      <c r="Y89" s="215"/>
      <c r="Z89" s="215"/>
      <c r="AA89" s="215"/>
      <c r="AB89" s="215"/>
    </row>
    <row r="90" spans="2:28">
      <c r="B90" s="1"/>
      <c r="C90" s="1"/>
      <c r="D90" s="213"/>
      <c r="E90" s="214"/>
      <c r="F90" s="214"/>
      <c r="G90" s="214"/>
      <c r="H90" s="214"/>
      <c r="I90" s="214"/>
      <c r="J90" s="214"/>
      <c r="K90" s="214"/>
      <c r="M90" s="335"/>
      <c r="N90" s="215"/>
      <c r="O90" s="214"/>
      <c r="P90" s="214"/>
      <c r="Q90" s="214"/>
      <c r="R90" s="216"/>
      <c r="S90" s="216"/>
      <c r="T90" s="216"/>
      <c r="U90" s="216"/>
      <c r="V90" s="216"/>
      <c r="W90" s="216"/>
      <c r="X90" s="215"/>
      <c r="Y90" s="215"/>
      <c r="Z90" s="215"/>
      <c r="AA90" s="215"/>
      <c r="AB90" s="215"/>
    </row>
    <row r="91" spans="2:28">
      <c r="B91" s="1"/>
      <c r="C91" s="1"/>
      <c r="D91" s="213"/>
      <c r="E91" s="214"/>
      <c r="F91" s="214"/>
      <c r="G91" s="214"/>
      <c r="H91" s="214"/>
      <c r="I91" s="214"/>
      <c r="J91" s="214"/>
      <c r="K91" s="214"/>
      <c r="M91" s="335"/>
      <c r="N91" s="215"/>
      <c r="O91" s="214"/>
      <c r="P91" s="214"/>
      <c r="Q91" s="214"/>
      <c r="R91" s="216"/>
      <c r="S91" s="216"/>
      <c r="T91" s="216"/>
      <c r="U91" s="216"/>
      <c r="V91" s="216"/>
      <c r="W91" s="216"/>
      <c r="X91" s="215"/>
      <c r="Y91" s="215"/>
      <c r="Z91" s="215"/>
      <c r="AA91" s="215"/>
      <c r="AB91" s="215"/>
    </row>
    <row r="92" spans="2:28">
      <c r="B92" s="1"/>
      <c r="C92" s="1"/>
      <c r="D92" s="213"/>
      <c r="E92" s="214"/>
      <c r="F92" s="214"/>
      <c r="G92" s="214"/>
      <c r="H92" s="214"/>
      <c r="I92" s="214"/>
      <c r="J92" s="214"/>
      <c r="K92" s="214"/>
      <c r="M92" s="335"/>
      <c r="N92" s="215"/>
      <c r="O92" s="214"/>
      <c r="P92" s="214"/>
      <c r="Q92" s="214"/>
      <c r="R92" s="216"/>
      <c r="S92" s="216"/>
      <c r="T92" s="216"/>
      <c r="U92" s="216"/>
      <c r="V92" s="216"/>
      <c r="W92" s="216"/>
      <c r="X92" s="215"/>
      <c r="Y92" s="215"/>
      <c r="Z92" s="215"/>
      <c r="AA92" s="215"/>
      <c r="AB92" s="215"/>
    </row>
    <row r="93" spans="2:28">
      <c r="B93" s="1"/>
      <c r="C93" s="1"/>
      <c r="D93" s="213"/>
      <c r="E93" s="214"/>
      <c r="F93" s="214"/>
      <c r="G93" s="214"/>
      <c r="H93" s="214"/>
      <c r="I93" s="214"/>
      <c r="J93" s="214"/>
      <c r="K93" s="214"/>
      <c r="M93" s="335"/>
      <c r="N93" s="215"/>
      <c r="O93" s="214"/>
      <c r="P93" s="214"/>
      <c r="Q93" s="214"/>
      <c r="R93" s="216"/>
      <c r="S93" s="216"/>
      <c r="T93" s="216"/>
      <c r="U93" s="216"/>
      <c r="V93" s="216"/>
      <c r="W93" s="216"/>
      <c r="X93" s="215"/>
      <c r="Y93" s="215"/>
      <c r="Z93" s="215"/>
      <c r="AA93" s="215"/>
      <c r="AB93" s="215"/>
    </row>
    <row r="94" spans="2:28">
      <c r="B94" s="1"/>
      <c r="C94" s="1"/>
      <c r="D94" s="213"/>
      <c r="E94" s="214"/>
      <c r="F94" s="214"/>
      <c r="G94" s="214"/>
      <c r="H94" s="214"/>
      <c r="I94" s="214"/>
      <c r="J94" s="214"/>
      <c r="K94" s="214"/>
      <c r="M94" s="335"/>
      <c r="N94" s="215"/>
      <c r="O94" s="214"/>
      <c r="P94" s="214"/>
      <c r="Q94" s="214"/>
      <c r="R94" s="216"/>
      <c r="S94" s="216"/>
      <c r="T94" s="216"/>
      <c r="U94" s="216"/>
      <c r="V94" s="216"/>
      <c r="W94" s="216"/>
      <c r="X94" s="215"/>
      <c r="Y94" s="215"/>
      <c r="Z94" s="215"/>
      <c r="AA94" s="215"/>
      <c r="AB94" s="215"/>
    </row>
    <row r="95" spans="2:28">
      <c r="B95" s="1"/>
      <c r="C95" s="1"/>
      <c r="D95" s="213"/>
      <c r="E95" s="214"/>
      <c r="F95" s="214"/>
      <c r="G95" s="214"/>
      <c r="H95" s="214"/>
      <c r="I95" s="214"/>
      <c r="J95" s="214"/>
      <c r="K95" s="214"/>
      <c r="M95" s="335"/>
      <c r="N95" s="215"/>
      <c r="O95" s="214"/>
      <c r="P95" s="214"/>
      <c r="Q95" s="214"/>
      <c r="R95" s="216"/>
      <c r="S95" s="216"/>
      <c r="T95" s="216"/>
      <c r="U95" s="216"/>
      <c r="V95" s="216"/>
      <c r="W95" s="216"/>
      <c r="X95" s="215"/>
      <c r="Y95" s="215"/>
      <c r="Z95" s="215"/>
      <c r="AA95" s="215"/>
      <c r="AB95" s="215"/>
    </row>
    <row r="96" spans="2:28">
      <c r="B96" s="1"/>
      <c r="C96" s="1"/>
      <c r="D96" s="213"/>
      <c r="E96" s="214"/>
      <c r="F96" s="214"/>
      <c r="G96" s="214"/>
      <c r="H96" s="214"/>
      <c r="I96" s="214"/>
      <c r="J96" s="214"/>
      <c r="K96" s="214"/>
      <c r="M96" s="335"/>
      <c r="N96" s="215"/>
      <c r="O96" s="214"/>
      <c r="P96" s="214"/>
      <c r="Q96" s="214"/>
      <c r="R96" s="216"/>
      <c r="S96" s="216"/>
      <c r="T96" s="216"/>
      <c r="U96" s="216"/>
      <c r="V96" s="216"/>
      <c r="W96" s="216"/>
      <c r="X96" s="215"/>
      <c r="Y96" s="215"/>
      <c r="Z96" s="215"/>
      <c r="AA96" s="215"/>
      <c r="AB96" s="215"/>
    </row>
    <row r="97" spans="2:28">
      <c r="B97" s="1"/>
      <c r="C97" s="1"/>
      <c r="D97" s="213"/>
      <c r="E97" s="214"/>
      <c r="F97" s="214"/>
      <c r="G97" s="214"/>
      <c r="H97" s="214"/>
      <c r="I97" s="214"/>
      <c r="J97" s="214"/>
      <c r="K97" s="214"/>
      <c r="M97" s="335"/>
      <c r="N97" s="215"/>
      <c r="O97" s="214"/>
      <c r="P97" s="214"/>
      <c r="Q97" s="214"/>
      <c r="R97" s="216"/>
      <c r="S97" s="216"/>
      <c r="T97" s="216"/>
      <c r="U97" s="216"/>
      <c r="V97" s="216"/>
      <c r="W97" s="216"/>
      <c r="X97" s="215"/>
      <c r="Y97" s="215"/>
      <c r="Z97" s="215"/>
      <c r="AA97" s="215"/>
      <c r="AB97" s="215"/>
    </row>
    <row r="98" spans="2:28">
      <c r="B98" s="1"/>
      <c r="C98" s="1"/>
      <c r="D98" s="213"/>
      <c r="E98" s="214"/>
      <c r="F98" s="214"/>
      <c r="G98" s="214"/>
      <c r="H98" s="214"/>
      <c r="I98" s="214"/>
      <c r="J98" s="214"/>
      <c r="K98" s="214"/>
      <c r="M98" s="335"/>
      <c r="N98" s="215"/>
      <c r="O98" s="214"/>
      <c r="P98" s="214"/>
      <c r="Q98" s="214"/>
      <c r="R98" s="216"/>
      <c r="S98" s="216"/>
      <c r="T98" s="216"/>
      <c r="U98" s="216"/>
      <c r="V98" s="216"/>
      <c r="W98" s="216"/>
      <c r="X98" s="215"/>
      <c r="Y98" s="215"/>
      <c r="Z98" s="215"/>
      <c r="AA98" s="215"/>
      <c r="AB98" s="215"/>
    </row>
    <row r="99" spans="2:28">
      <c r="B99" s="1"/>
      <c r="C99" s="1"/>
      <c r="D99" s="213"/>
      <c r="E99" s="214"/>
      <c r="F99" s="214"/>
      <c r="G99" s="214"/>
      <c r="H99" s="214"/>
      <c r="I99" s="214"/>
      <c r="J99" s="214"/>
      <c r="K99" s="214"/>
      <c r="M99" s="335"/>
      <c r="N99" s="215"/>
      <c r="O99" s="214"/>
      <c r="P99" s="214"/>
      <c r="Q99" s="214"/>
      <c r="R99" s="216"/>
      <c r="S99" s="216"/>
      <c r="T99" s="216"/>
      <c r="U99" s="216"/>
      <c r="V99" s="216"/>
      <c r="W99" s="216"/>
      <c r="X99" s="215"/>
      <c r="Y99" s="215"/>
      <c r="Z99" s="215"/>
      <c r="AA99" s="215"/>
      <c r="AB99" s="215"/>
    </row>
    <row r="100" spans="2:28">
      <c r="B100" s="1"/>
      <c r="C100" s="1"/>
      <c r="D100" s="213"/>
      <c r="E100" s="214"/>
      <c r="F100" s="214"/>
      <c r="G100" s="214"/>
      <c r="H100" s="214"/>
      <c r="I100" s="214"/>
      <c r="J100" s="214"/>
      <c r="K100" s="214"/>
      <c r="M100" s="335"/>
      <c r="N100" s="215"/>
      <c r="O100" s="214"/>
      <c r="P100" s="214"/>
      <c r="Q100" s="214"/>
      <c r="R100" s="216"/>
      <c r="S100" s="216"/>
      <c r="T100" s="216"/>
      <c r="U100" s="216"/>
      <c r="V100" s="216"/>
      <c r="W100" s="216"/>
      <c r="X100" s="215"/>
      <c r="Y100" s="215"/>
      <c r="Z100" s="215"/>
      <c r="AA100" s="215"/>
      <c r="AB100" s="215"/>
    </row>
    <row r="101" spans="2:28">
      <c r="B101" s="1"/>
      <c r="C101" s="1"/>
      <c r="D101" s="213"/>
      <c r="E101" s="214"/>
      <c r="F101" s="214"/>
      <c r="G101" s="214"/>
      <c r="H101" s="214"/>
      <c r="I101" s="214"/>
      <c r="J101" s="214"/>
      <c r="K101" s="214"/>
      <c r="M101" s="335"/>
      <c r="N101" s="215"/>
      <c r="O101" s="214"/>
      <c r="P101" s="214"/>
      <c r="Q101" s="214"/>
      <c r="R101" s="216"/>
      <c r="S101" s="216"/>
      <c r="T101" s="216"/>
      <c r="U101" s="216"/>
      <c r="V101" s="216"/>
      <c r="W101" s="216"/>
      <c r="X101" s="215"/>
      <c r="Y101" s="215"/>
      <c r="Z101" s="215"/>
      <c r="AA101" s="215"/>
      <c r="AB101" s="215"/>
    </row>
    <row r="102" spans="2:28">
      <c r="B102" s="1"/>
      <c r="C102" s="1"/>
      <c r="D102" s="213"/>
      <c r="E102" s="214"/>
      <c r="F102" s="214"/>
      <c r="G102" s="214"/>
      <c r="H102" s="214"/>
      <c r="I102" s="214"/>
      <c r="J102" s="214"/>
      <c r="K102" s="214"/>
      <c r="N102" s="215"/>
      <c r="O102" s="214"/>
      <c r="P102" s="214"/>
      <c r="Q102" s="214"/>
      <c r="R102" s="216"/>
      <c r="S102" s="216"/>
      <c r="T102" s="216"/>
      <c r="U102" s="216"/>
      <c r="V102" s="216"/>
      <c r="W102" s="216"/>
      <c r="X102" s="215"/>
      <c r="Y102" s="215"/>
      <c r="Z102" s="215"/>
      <c r="AA102" s="215"/>
      <c r="AB102" s="215"/>
    </row>
    <row r="103" spans="2:28">
      <c r="B103" s="1"/>
      <c r="C103" s="1"/>
      <c r="D103" s="213"/>
      <c r="E103" s="214"/>
      <c r="F103" s="214"/>
      <c r="G103" s="214"/>
      <c r="H103" s="214"/>
      <c r="I103" s="214"/>
      <c r="J103" s="214"/>
      <c r="K103" s="214"/>
      <c r="N103" s="215"/>
      <c r="O103" s="214"/>
      <c r="P103" s="214"/>
      <c r="Q103" s="214"/>
      <c r="R103" s="216"/>
      <c r="S103" s="216"/>
      <c r="T103" s="216"/>
      <c r="U103" s="216"/>
      <c r="V103" s="216"/>
      <c r="W103" s="216"/>
      <c r="X103" s="215"/>
      <c r="Y103" s="215"/>
      <c r="Z103" s="215"/>
      <c r="AA103" s="215"/>
      <c r="AB103" s="215"/>
    </row>
    <row r="104" spans="2:28">
      <c r="B104" s="1"/>
      <c r="C104" s="1"/>
      <c r="D104" s="213"/>
      <c r="E104" s="214"/>
      <c r="F104" s="214"/>
      <c r="G104" s="214"/>
      <c r="H104" s="214"/>
      <c r="I104" s="214"/>
      <c r="J104" s="214"/>
      <c r="K104" s="214"/>
      <c r="N104" s="215"/>
      <c r="O104" s="214"/>
      <c r="P104" s="214"/>
      <c r="Q104" s="214"/>
      <c r="R104" s="216"/>
      <c r="S104" s="216"/>
      <c r="T104" s="216"/>
      <c r="U104" s="216"/>
      <c r="V104" s="216"/>
      <c r="W104" s="216"/>
      <c r="X104" s="215"/>
      <c r="Y104" s="215"/>
      <c r="Z104" s="215"/>
      <c r="AA104" s="215"/>
      <c r="AB104" s="215"/>
    </row>
    <row r="105" spans="2:28">
      <c r="B105" s="1"/>
      <c r="C105" s="1"/>
      <c r="D105" s="213"/>
      <c r="E105" s="214"/>
      <c r="F105" s="214"/>
      <c r="G105" s="214"/>
      <c r="H105" s="214"/>
      <c r="I105" s="214"/>
      <c r="J105" s="214"/>
      <c r="K105" s="214"/>
      <c r="N105" s="215"/>
      <c r="O105" s="214"/>
      <c r="P105" s="214"/>
      <c r="Q105" s="214"/>
      <c r="R105" s="216"/>
      <c r="S105" s="216"/>
      <c r="T105" s="216"/>
      <c r="U105" s="216"/>
      <c r="V105" s="216"/>
      <c r="W105" s="216"/>
      <c r="X105" s="215"/>
      <c r="Y105" s="215"/>
      <c r="Z105" s="215"/>
      <c r="AA105" s="215"/>
      <c r="AB105" s="215"/>
    </row>
    <row r="106" spans="2:28">
      <c r="B106" s="1"/>
      <c r="C106" s="1"/>
      <c r="D106" s="213"/>
      <c r="E106" s="214"/>
      <c r="F106" s="214"/>
      <c r="G106" s="214"/>
      <c r="H106" s="214"/>
      <c r="I106" s="214"/>
      <c r="J106" s="214"/>
      <c r="K106" s="214"/>
      <c r="N106" s="215"/>
      <c r="O106" s="214"/>
      <c r="P106" s="214"/>
      <c r="Q106" s="214"/>
      <c r="R106" s="216"/>
      <c r="S106" s="216"/>
      <c r="T106" s="216"/>
      <c r="U106" s="216"/>
      <c r="V106" s="216"/>
      <c r="W106" s="216"/>
      <c r="X106" s="215"/>
      <c r="Y106" s="215"/>
      <c r="Z106" s="215"/>
      <c r="AA106" s="215"/>
      <c r="AB106" s="215"/>
    </row>
    <row r="107" spans="2:28">
      <c r="B107" s="1"/>
      <c r="C107" s="1"/>
      <c r="D107" s="213"/>
      <c r="E107" s="214"/>
      <c r="F107" s="214"/>
      <c r="G107" s="214"/>
      <c r="H107" s="214"/>
      <c r="I107" s="214"/>
      <c r="J107" s="214"/>
      <c r="K107" s="214"/>
      <c r="N107" s="215"/>
      <c r="O107" s="214"/>
      <c r="P107" s="214"/>
      <c r="Q107" s="214"/>
      <c r="R107" s="216"/>
      <c r="S107" s="216"/>
      <c r="T107" s="216"/>
      <c r="U107" s="216"/>
      <c r="V107" s="216"/>
      <c r="W107" s="216"/>
      <c r="X107" s="215"/>
      <c r="Y107" s="215"/>
      <c r="Z107" s="215"/>
      <c r="AA107" s="215"/>
      <c r="AB107" s="215"/>
    </row>
    <row r="108" spans="2:28">
      <c r="B108" s="1"/>
      <c r="C108" s="1"/>
      <c r="D108" s="213"/>
      <c r="E108" s="214"/>
      <c r="F108" s="214"/>
      <c r="G108" s="214"/>
      <c r="H108" s="214"/>
      <c r="I108" s="214"/>
      <c r="J108" s="214"/>
      <c r="K108" s="214"/>
      <c r="N108" s="215"/>
      <c r="O108" s="214"/>
      <c r="P108" s="214"/>
      <c r="Q108" s="214"/>
      <c r="R108" s="216"/>
      <c r="S108" s="216"/>
      <c r="T108" s="216"/>
      <c r="U108" s="216"/>
      <c r="V108" s="216"/>
      <c r="W108" s="216"/>
      <c r="X108" s="215"/>
      <c r="Y108" s="215"/>
      <c r="Z108" s="215"/>
      <c r="AA108" s="215"/>
      <c r="AB108" s="215"/>
    </row>
    <row r="109" spans="2:28">
      <c r="B109" s="1"/>
      <c r="C109" s="1"/>
      <c r="D109" s="213"/>
      <c r="E109" s="214"/>
      <c r="F109" s="214"/>
      <c r="G109" s="214"/>
      <c r="H109" s="214"/>
      <c r="I109" s="214"/>
      <c r="J109" s="214"/>
      <c r="K109" s="214"/>
      <c r="N109" s="215"/>
      <c r="O109" s="214"/>
      <c r="P109" s="214"/>
      <c r="Q109" s="214"/>
      <c r="R109" s="216"/>
      <c r="S109" s="216"/>
      <c r="T109" s="216"/>
      <c r="U109" s="216"/>
      <c r="V109" s="216"/>
      <c r="W109" s="216"/>
      <c r="X109" s="215"/>
      <c r="Y109" s="215"/>
      <c r="Z109" s="215"/>
      <c r="AA109" s="215"/>
      <c r="AB109" s="215"/>
    </row>
    <row r="110" spans="2:28">
      <c r="B110" s="1"/>
      <c r="C110" s="1"/>
      <c r="D110" s="213"/>
      <c r="E110" s="214"/>
      <c r="F110" s="214"/>
      <c r="G110" s="214"/>
      <c r="H110" s="214"/>
      <c r="I110" s="214"/>
      <c r="J110" s="214"/>
      <c r="K110" s="214"/>
      <c r="N110" s="215"/>
      <c r="O110" s="214"/>
      <c r="P110" s="214"/>
      <c r="Q110" s="214"/>
      <c r="R110" s="216"/>
      <c r="S110" s="216"/>
      <c r="T110" s="216"/>
      <c r="U110" s="216"/>
      <c r="V110" s="216"/>
      <c r="W110" s="216"/>
      <c r="X110" s="215"/>
      <c r="Y110" s="215"/>
      <c r="Z110" s="215"/>
      <c r="AA110" s="215"/>
      <c r="AB110" s="215"/>
    </row>
    <row r="111" spans="2:28">
      <c r="B111" s="1"/>
      <c r="C111" s="1"/>
      <c r="D111" s="213"/>
      <c r="E111" s="214"/>
      <c r="F111" s="214"/>
      <c r="G111" s="214"/>
      <c r="H111" s="214"/>
      <c r="I111" s="214"/>
      <c r="J111" s="214"/>
      <c r="K111" s="214"/>
      <c r="N111" s="215"/>
      <c r="O111" s="214"/>
      <c r="P111" s="214"/>
      <c r="Q111" s="214"/>
      <c r="R111" s="216"/>
      <c r="S111" s="216"/>
      <c r="T111" s="216"/>
      <c r="U111" s="216"/>
      <c r="V111" s="216"/>
      <c r="W111" s="216"/>
      <c r="X111" s="215"/>
      <c r="Y111" s="215"/>
      <c r="Z111" s="215"/>
      <c r="AA111" s="215"/>
      <c r="AB111" s="215"/>
    </row>
    <row r="112" spans="2:28">
      <c r="B112" s="1"/>
      <c r="C112" s="1"/>
      <c r="D112" s="213"/>
      <c r="E112" s="214"/>
      <c r="F112" s="214"/>
      <c r="G112" s="214"/>
      <c r="H112" s="214"/>
      <c r="I112" s="214"/>
      <c r="J112" s="214"/>
      <c r="K112" s="214"/>
      <c r="N112" s="215"/>
      <c r="O112" s="214"/>
      <c r="P112" s="214"/>
      <c r="Q112" s="214"/>
      <c r="R112" s="216"/>
      <c r="S112" s="216"/>
      <c r="T112" s="216"/>
      <c r="U112" s="216"/>
      <c r="V112" s="216"/>
      <c r="W112" s="216"/>
      <c r="X112" s="215"/>
      <c r="Y112" s="215"/>
      <c r="Z112" s="215"/>
      <c r="AA112" s="215"/>
      <c r="AB112" s="215"/>
    </row>
    <row r="113" spans="2:28">
      <c r="B113" s="1"/>
      <c r="C113" s="1"/>
      <c r="D113" s="213"/>
      <c r="E113" s="214"/>
      <c r="F113" s="214"/>
      <c r="G113" s="214"/>
      <c r="H113" s="214"/>
      <c r="I113" s="214"/>
      <c r="J113" s="214"/>
      <c r="K113" s="214"/>
      <c r="N113" s="215"/>
      <c r="O113" s="214"/>
      <c r="P113" s="214"/>
      <c r="Q113" s="214"/>
      <c r="R113" s="216"/>
      <c r="S113" s="216"/>
      <c r="T113" s="216"/>
      <c r="U113" s="216"/>
      <c r="V113" s="216"/>
      <c r="W113" s="216"/>
      <c r="X113" s="215"/>
      <c r="Y113" s="215"/>
      <c r="Z113" s="215"/>
      <c r="AA113" s="215"/>
      <c r="AB113" s="215"/>
    </row>
    <row r="114" spans="2:28">
      <c r="B114" s="1"/>
      <c r="C114" s="1"/>
      <c r="D114" s="213"/>
      <c r="E114" s="214"/>
      <c r="F114" s="214"/>
      <c r="G114" s="214"/>
      <c r="H114" s="214"/>
      <c r="I114" s="214"/>
      <c r="J114" s="214"/>
      <c r="K114" s="214"/>
      <c r="N114" s="215"/>
      <c r="O114" s="214"/>
      <c r="P114" s="214"/>
      <c r="Q114" s="214"/>
      <c r="R114" s="216"/>
      <c r="S114" s="216"/>
      <c r="T114" s="216"/>
      <c r="U114" s="216"/>
      <c r="V114" s="216"/>
      <c r="W114" s="216"/>
      <c r="X114" s="215"/>
      <c r="Y114" s="215"/>
      <c r="Z114" s="215"/>
      <c r="AA114" s="215"/>
      <c r="AB114" s="215"/>
    </row>
    <row r="115" spans="2:28">
      <c r="B115" s="1"/>
      <c r="C115" s="1"/>
      <c r="D115" s="213"/>
      <c r="E115" s="214"/>
      <c r="F115" s="214"/>
      <c r="G115" s="214"/>
      <c r="H115" s="214"/>
      <c r="I115" s="214"/>
      <c r="J115" s="214"/>
      <c r="K115" s="214"/>
      <c r="N115" s="215"/>
      <c r="O115" s="214"/>
      <c r="P115" s="214"/>
      <c r="Q115" s="214"/>
      <c r="R115" s="216"/>
      <c r="S115" s="216"/>
      <c r="T115" s="216"/>
      <c r="U115" s="216"/>
      <c r="V115" s="216"/>
      <c r="W115" s="216"/>
      <c r="X115" s="215"/>
      <c r="Y115" s="215"/>
      <c r="Z115" s="215"/>
      <c r="AA115" s="215"/>
      <c r="AB115" s="215"/>
    </row>
    <row r="116" spans="2:28">
      <c r="B116" s="1"/>
      <c r="C116" s="1"/>
      <c r="D116" s="213"/>
      <c r="E116" s="214"/>
      <c r="F116" s="214"/>
      <c r="G116" s="214"/>
      <c r="H116" s="214"/>
      <c r="I116" s="214"/>
      <c r="J116" s="214"/>
      <c r="K116" s="214"/>
      <c r="N116" s="215"/>
      <c r="O116" s="214"/>
      <c r="P116" s="214"/>
      <c r="Q116" s="214"/>
      <c r="R116" s="216"/>
      <c r="S116" s="216"/>
      <c r="T116" s="216"/>
      <c r="U116" s="216"/>
      <c r="V116" s="216"/>
      <c r="W116" s="216"/>
      <c r="X116" s="215"/>
      <c r="Y116" s="215"/>
      <c r="Z116" s="215"/>
      <c r="AA116" s="215"/>
      <c r="AB116" s="215"/>
    </row>
    <row r="117" spans="2:28">
      <c r="B117" s="1"/>
      <c r="C117" s="1"/>
      <c r="D117" s="213"/>
      <c r="E117" s="214"/>
      <c r="F117" s="214"/>
      <c r="G117" s="214"/>
      <c r="H117" s="214"/>
      <c r="I117" s="214"/>
      <c r="J117" s="214"/>
      <c r="K117" s="214"/>
      <c r="N117" s="215"/>
      <c r="O117" s="214"/>
      <c r="P117" s="214"/>
      <c r="Q117" s="214"/>
      <c r="R117" s="216"/>
      <c r="S117" s="216"/>
      <c r="T117" s="216"/>
      <c r="U117" s="216"/>
      <c r="V117" s="216"/>
      <c r="W117" s="216"/>
      <c r="X117" s="215"/>
      <c r="Y117" s="215"/>
      <c r="Z117" s="215"/>
      <c r="AA117" s="215"/>
      <c r="AB117" s="215"/>
    </row>
    <row r="118" spans="2:28">
      <c r="B118" s="1"/>
      <c r="C118" s="1"/>
      <c r="D118" s="213"/>
      <c r="E118" s="214"/>
      <c r="F118" s="214"/>
      <c r="G118" s="214"/>
      <c r="H118" s="214"/>
      <c r="I118" s="214"/>
      <c r="J118" s="214"/>
      <c r="K118" s="214"/>
      <c r="N118" s="215"/>
      <c r="O118" s="214"/>
      <c r="P118" s="214"/>
      <c r="Q118" s="214"/>
      <c r="R118" s="216"/>
      <c r="S118" s="216"/>
      <c r="T118" s="216"/>
      <c r="U118" s="216"/>
      <c r="V118" s="216"/>
      <c r="W118" s="216"/>
      <c r="X118" s="215"/>
      <c r="Y118" s="215"/>
      <c r="Z118" s="215"/>
      <c r="AA118" s="215"/>
      <c r="AB118" s="215"/>
    </row>
    <row r="119" spans="2:28">
      <c r="B119" s="1"/>
      <c r="C119" s="1"/>
      <c r="D119" s="213"/>
      <c r="E119" s="214"/>
      <c r="F119" s="214"/>
      <c r="G119" s="214"/>
      <c r="H119" s="214"/>
      <c r="I119" s="214"/>
      <c r="J119" s="214"/>
      <c r="K119" s="214"/>
      <c r="N119" s="215"/>
      <c r="O119" s="214"/>
      <c r="P119" s="214"/>
      <c r="Q119" s="214"/>
      <c r="R119" s="216"/>
      <c r="S119" s="216"/>
      <c r="T119" s="216"/>
      <c r="U119" s="216"/>
      <c r="V119" s="216"/>
      <c r="W119" s="216"/>
      <c r="X119" s="215"/>
      <c r="Y119" s="215"/>
      <c r="Z119" s="215"/>
      <c r="AA119" s="215"/>
      <c r="AB119" s="215"/>
    </row>
    <row r="120" spans="2:28">
      <c r="B120" s="1"/>
      <c r="C120" s="1"/>
      <c r="D120" s="213"/>
      <c r="E120" s="214"/>
      <c r="F120" s="214"/>
      <c r="G120" s="214"/>
      <c r="H120" s="214"/>
      <c r="I120" s="214"/>
      <c r="J120" s="214"/>
      <c r="K120" s="214"/>
      <c r="N120" s="215"/>
      <c r="O120" s="214"/>
      <c r="P120" s="214"/>
      <c r="Q120" s="214"/>
      <c r="R120" s="216"/>
      <c r="S120" s="216"/>
      <c r="T120" s="216"/>
      <c r="U120" s="216"/>
      <c r="V120" s="216"/>
      <c r="W120" s="216"/>
      <c r="X120" s="215"/>
      <c r="Y120" s="215"/>
      <c r="Z120" s="215"/>
      <c r="AA120" s="215"/>
      <c r="AB120" s="215"/>
    </row>
    <row r="121" spans="2:28">
      <c r="B121" s="1"/>
      <c r="C121" s="1"/>
      <c r="D121" s="213"/>
      <c r="E121" s="214"/>
      <c r="F121" s="214"/>
      <c r="G121" s="214"/>
      <c r="H121" s="214"/>
      <c r="I121" s="214"/>
      <c r="J121" s="214"/>
      <c r="K121" s="214"/>
      <c r="N121" s="215"/>
      <c r="O121" s="214"/>
      <c r="P121" s="214"/>
      <c r="Q121" s="214"/>
      <c r="R121" s="216"/>
      <c r="S121" s="216"/>
      <c r="T121" s="216"/>
      <c r="U121" s="216"/>
      <c r="V121" s="216"/>
      <c r="W121" s="216"/>
      <c r="X121" s="215"/>
      <c r="Y121" s="215"/>
      <c r="Z121" s="215"/>
      <c r="AA121" s="215"/>
      <c r="AB121" s="215"/>
    </row>
    <row r="122" spans="2:28">
      <c r="B122" s="1"/>
      <c r="C122" s="1"/>
      <c r="D122" s="213"/>
      <c r="E122" s="214"/>
      <c r="F122" s="214"/>
      <c r="G122" s="214"/>
      <c r="H122" s="214"/>
      <c r="I122" s="214"/>
      <c r="J122" s="214"/>
      <c r="K122" s="214"/>
      <c r="N122" s="215"/>
      <c r="O122" s="214"/>
      <c r="P122" s="214"/>
      <c r="Q122" s="214"/>
      <c r="R122" s="216"/>
      <c r="S122" s="216"/>
      <c r="T122" s="216"/>
      <c r="U122" s="216"/>
      <c r="V122" s="216"/>
      <c r="W122" s="216"/>
      <c r="X122" s="215"/>
      <c r="Y122" s="215"/>
      <c r="Z122" s="215"/>
      <c r="AA122" s="215"/>
      <c r="AB122" s="215"/>
    </row>
    <row r="123" spans="2:28">
      <c r="B123" s="1"/>
      <c r="C123" s="1"/>
      <c r="D123" s="213"/>
      <c r="E123" s="214"/>
      <c r="F123" s="214"/>
      <c r="G123" s="214"/>
      <c r="H123" s="214"/>
      <c r="I123" s="214"/>
      <c r="J123" s="214"/>
      <c r="K123" s="214"/>
      <c r="N123" s="215"/>
      <c r="O123" s="214"/>
      <c r="P123" s="214"/>
      <c r="Q123" s="214"/>
      <c r="R123" s="216"/>
      <c r="S123" s="216"/>
      <c r="T123" s="216"/>
      <c r="U123" s="216"/>
      <c r="V123" s="216"/>
      <c r="W123" s="216"/>
      <c r="X123" s="215"/>
      <c r="Y123" s="215"/>
      <c r="Z123" s="215"/>
      <c r="AA123" s="215"/>
      <c r="AB123" s="215"/>
    </row>
    <row r="124" spans="2:28">
      <c r="B124" s="1"/>
      <c r="C124" s="1"/>
      <c r="D124" s="213"/>
      <c r="E124" s="214"/>
      <c r="F124" s="214"/>
      <c r="G124" s="214"/>
      <c r="H124" s="214"/>
      <c r="I124" s="214"/>
      <c r="J124" s="214"/>
      <c r="K124" s="214"/>
      <c r="N124" s="215"/>
      <c r="O124" s="214"/>
      <c r="P124" s="214"/>
      <c r="Q124" s="214"/>
      <c r="R124" s="216"/>
      <c r="S124" s="216"/>
      <c r="T124" s="216"/>
      <c r="U124" s="216"/>
      <c r="V124" s="216"/>
      <c r="W124" s="216"/>
      <c r="X124" s="215"/>
      <c r="Y124" s="215"/>
      <c r="Z124" s="215"/>
      <c r="AA124" s="215"/>
      <c r="AB124" s="215"/>
    </row>
    <row r="125" spans="2:28">
      <c r="B125" s="1"/>
      <c r="C125" s="1"/>
      <c r="D125" s="213"/>
      <c r="E125" s="214"/>
      <c r="F125" s="214"/>
      <c r="G125" s="214"/>
      <c r="H125" s="214"/>
      <c r="I125" s="214"/>
      <c r="J125" s="214"/>
      <c r="K125" s="214"/>
      <c r="N125" s="215"/>
      <c r="O125" s="214"/>
      <c r="P125" s="214"/>
      <c r="Q125" s="214"/>
      <c r="R125" s="216"/>
      <c r="S125" s="216"/>
      <c r="T125" s="216"/>
      <c r="U125" s="216"/>
      <c r="V125" s="216"/>
      <c r="W125" s="216"/>
      <c r="X125" s="215"/>
      <c r="Y125" s="215"/>
      <c r="Z125" s="215"/>
      <c r="AA125" s="215"/>
      <c r="AB125" s="215"/>
    </row>
    <row r="126" spans="2:28">
      <c r="B126" s="1"/>
      <c r="C126" s="1"/>
      <c r="D126" s="213"/>
      <c r="E126" s="214"/>
      <c r="F126" s="214"/>
      <c r="G126" s="214"/>
      <c r="H126" s="214"/>
      <c r="I126" s="214"/>
      <c r="J126" s="214"/>
      <c r="K126" s="214"/>
      <c r="N126" s="215"/>
      <c r="O126" s="214"/>
      <c r="P126" s="214"/>
      <c r="Q126" s="214"/>
      <c r="R126" s="216"/>
      <c r="S126" s="216"/>
      <c r="T126" s="216"/>
      <c r="U126" s="216"/>
      <c r="V126" s="216"/>
      <c r="W126" s="216"/>
      <c r="X126" s="215"/>
      <c r="Y126" s="215"/>
      <c r="Z126" s="215"/>
      <c r="AA126" s="215"/>
      <c r="AB126" s="215"/>
    </row>
    <row r="127" spans="2:28">
      <c r="B127" s="1"/>
      <c r="C127" s="1"/>
      <c r="D127" s="213"/>
      <c r="E127" s="214"/>
      <c r="F127" s="214"/>
      <c r="G127" s="214"/>
      <c r="H127" s="214"/>
      <c r="I127" s="214"/>
      <c r="J127" s="214"/>
      <c r="K127" s="214"/>
      <c r="N127" s="215"/>
      <c r="O127" s="214"/>
      <c r="P127" s="214"/>
      <c r="Q127" s="214"/>
      <c r="R127" s="216"/>
      <c r="S127" s="216"/>
      <c r="T127" s="216"/>
      <c r="U127" s="216"/>
      <c r="V127" s="216"/>
      <c r="W127" s="216"/>
      <c r="X127" s="215"/>
      <c r="Y127" s="215"/>
      <c r="Z127" s="215"/>
      <c r="AA127" s="215"/>
      <c r="AB127" s="215"/>
    </row>
    <row r="128" spans="2:28">
      <c r="B128" s="1"/>
      <c r="C128" s="1"/>
      <c r="D128" s="213"/>
      <c r="E128" s="214"/>
      <c r="F128" s="214"/>
      <c r="G128" s="214"/>
      <c r="H128" s="214"/>
      <c r="I128" s="214"/>
      <c r="J128" s="214"/>
      <c r="K128" s="214"/>
      <c r="N128" s="215"/>
      <c r="O128" s="214"/>
      <c r="P128" s="214"/>
      <c r="Q128" s="214"/>
      <c r="R128" s="216"/>
      <c r="S128" s="216"/>
      <c r="T128" s="216"/>
      <c r="U128" s="216"/>
      <c r="V128" s="216"/>
      <c r="W128" s="216"/>
      <c r="X128" s="215"/>
      <c r="Y128" s="215"/>
      <c r="Z128" s="215"/>
      <c r="AA128" s="215"/>
      <c r="AB128" s="215"/>
    </row>
    <row r="129" spans="2:28">
      <c r="B129" s="1"/>
      <c r="C129" s="1"/>
      <c r="D129" s="213"/>
      <c r="E129" s="214"/>
      <c r="F129" s="214"/>
      <c r="G129" s="214"/>
      <c r="H129" s="214"/>
      <c r="I129" s="214"/>
      <c r="J129" s="214"/>
      <c r="K129" s="214"/>
      <c r="N129" s="215"/>
      <c r="O129" s="214"/>
      <c r="P129" s="214"/>
      <c r="Q129" s="214"/>
      <c r="R129" s="216"/>
      <c r="S129" s="216"/>
      <c r="T129" s="216"/>
      <c r="U129" s="216"/>
      <c r="V129" s="216"/>
      <c r="W129" s="216"/>
      <c r="X129" s="215"/>
      <c r="Y129" s="215"/>
      <c r="Z129" s="215"/>
      <c r="AA129" s="215"/>
      <c r="AB129" s="215"/>
    </row>
    <row r="130" spans="2:28">
      <c r="B130" s="1"/>
      <c r="C130" s="1"/>
      <c r="D130" s="213"/>
      <c r="E130" s="214"/>
      <c r="F130" s="214"/>
      <c r="G130" s="214"/>
      <c r="H130" s="214"/>
      <c r="I130" s="214"/>
      <c r="J130" s="214"/>
      <c r="K130" s="214"/>
      <c r="N130" s="215"/>
      <c r="O130" s="214"/>
      <c r="P130" s="214"/>
      <c r="Q130" s="214"/>
      <c r="R130" s="216"/>
      <c r="S130" s="216"/>
      <c r="T130" s="216"/>
      <c r="U130" s="216"/>
      <c r="V130" s="216"/>
      <c r="W130" s="216"/>
      <c r="X130" s="215"/>
      <c r="Y130" s="215"/>
      <c r="Z130" s="215"/>
      <c r="AA130" s="215"/>
      <c r="AB130" s="215"/>
    </row>
    <row r="131" spans="2:28">
      <c r="B131" s="1"/>
      <c r="C131" s="1"/>
      <c r="D131" s="213"/>
      <c r="E131" s="214"/>
      <c r="F131" s="214"/>
      <c r="G131" s="214"/>
      <c r="H131" s="214"/>
      <c r="I131" s="214"/>
      <c r="J131" s="214"/>
      <c r="K131" s="214"/>
      <c r="N131" s="215"/>
      <c r="O131" s="214"/>
      <c r="P131" s="214"/>
      <c r="Q131" s="214"/>
      <c r="R131" s="216"/>
      <c r="S131" s="216"/>
      <c r="T131" s="216"/>
      <c r="U131" s="216"/>
      <c r="V131" s="216"/>
      <c r="W131" s="216"/>
      <c r="X131" s="215"/>
      <c r="Y131" s="215"/>
      <c r="Z131" s="215"/>
      <c r="AA131" s="215"/>
      <c r="AB131" s="215"/>
    </row>
    <row r="132" spans="2:28">
      <c r="B132" s="1"/>
      <c r="C132" s="1"/>
      <c r="D132" s="213"/>
      <c r="E132" s="214"/>
      <c r="F132" s="214"/>
      <c r="G132" s="214"/>
      <c r="H132" s="214"/>
      <c r="I132" s="214"/>
      <c r="J132" s="214"/>
      <c r="K132" s="214"/>
      <c r="N132" s="215"/>
      <c r="O132" s="214"/>
      <c r="P132" s="214"/>
      <c r="Q132" s="214"/>
      <c r="R132" s="216"/>
      <c r="S132" s="216"/>
      <c r="T132" s="216"/>
      <c r="U132" s="216"/>
      <c r="V132" s="216"/>
      <c r="W132" s="216"/>
      <c r="X132" s="215"/>
      <c r="Y132" s="215"/>
      <c r="Z132" s="215"/>
      <c r="AA132" s="215"/>
      <c r="AB132" s="215"/>
    </row>
    <row r="133" spans="2:28">
      <c r="B133" s="1"/>
      <c r="C133" s="1"/>
      <c r="D133" s="213"/>
      <c r="E133" s="214"/>
      <c r="F133" s="214"/>
      <c r="G133" s="214"/>
      <c r="H133" s="214"/>
      <c r="I133" s="214"/>
      <c r="J133" s="214"/>
      <c r="K133" s="214"/>
      <c r="N133" s="215"/>
      <c r="O133" s="214"/>
      <c r="P133" s="214"/>
      <c r="Q133" s="214"/>
      <c r="R133" s="216"/>
      <c r="S133" s="216"/>
      <c r="T133" s="216"/>
      <c r="U133" s="216"/>
      <c r="V133" s="216"/>
      <c r="W133" s="216"/>
      <c r="X133" s="215"/>
      <c r="Y133" s="215"/>
      <c r="Z133" s="215"/>
      <c r="AA133" s="215"/>
      <c r="AB133" s="215"/>
    </row>
    <row r="134" spans="2:28">
      <c r="B134" s="1"/>
      <c r="C134" s="1"/>
      <c r="D134" s="213"/>
      <c r="E134" s="214"/>
      <c r="F134" s="214"/>
      <c r="G134" s="214"/>
      <c r="H134" s="214"/>
      <c r="I134" s="214"/>
      <c r="J134" s="214"/>
      <c r="K134" s="214"/>
      <c r="N134" s="215"/>
      <c r="O134" s="214"/>
      <c r="P134" s="214"/>
      <c r="Q134" s="214"/>
      <c r="R134" s="216"/>
      <c r="S134" s="216"/>
      <c r="T134" s="216"/>
      <c r="U134" s="216"/>
      <c r="V134" s="216"/>
      <c r="W134" s="216"/>
      <c r="X134" s="215"/>
      <c r="Y134" s="215"/>
      <c r="Z134" s="215"/>
      <c r="AA134" s="215"/>
      <c r="AB134" s="215"/>
    </row>
    <row r="135" spans="2:28">
      <c r="B135" s="1"/>
      <c r="C135" s="1"/>
      <c r="D135" s="213"/>
      <c r="E135" s="214"/>
      <c r="F135" s="214"/>
      <c r="G135" s="214"/>
      <c r="H135" s="214"/>
      <c r="I135" s="214"/>
      <c r="J135" s="214"/>
      <c r="K135" s="214"/>
      <c r="N135" s="215"/>
      <c r="O135" s="214"/>
      <c r="P135" s="214"/>
      <c r="Q135" s="214"/>
      <c r="R135" s="216"/>
      <c r="S135" s="216"/>
      <c r="T135" s="216"/>
      <c r="U135" s="216"/>
      <c r="V135" s="216"/>
      <c r="W135" s="216"/>
      <c r="X135" s="215"/>
      <c r="Y135" s="215"/>
      <c r="Z135" s="215"/>
      <c r="AA135" s="215"/>
      <c r="AB135" s="215"/>
    </row>
    <row r="136" spans="2:28">
      <c r="B136" s="1"/>
      <c r="C136" s="1"/>
      <c r="D136" s="213"/>
      <c r="E136" s="214"/>
      <c r="F136" s="214"/>
      <c r="G136" s="214"/>
      <c r="H136" s="214"/>
      <c r="I136" s="214"/>
      <c r="J136" s="214"/>
      <c r="K136" s="214"/>
      <c r="N136" s="215"/>
      <c r="O136" s="214"/>
      <c r="P136" s="214"/>
      <c r="Q136" s="214"/>
      <c r="R136" s="216"/>
      <c r="S136" s="216"/>
      <c r="T136" s="216"/>
      <c r="U136" s="216"/>
      <c r="V136" s="216"/>
      <c r="W136" s="216"/>
      <c r="X136" s="215"/>
      <c r="Y136" s="215"/>
      <c r="Z136" s="215"/>
      <c r="AA136" s="215"/>
      <c r="AB136" s="215"/>
    </row>
    <row r="137" spans="2:28">
      <c r="B137" s="1"/>
      <c r="C137" s="1"/>
      <c r="D137" s="213"/>
      <c r="E137" s="214"/>
      <c r="F137" s="214"/>
      <c r="G137" s="214"/>
      <c r="H137" s="214"/>
      <c r="I137" s="214"/>
      <c r="J137" s="214"/>
      <c r="K137" s="214"/>
      <c r="N137" s="215"/>
      <c r="O137" s="214"/>
      <c r="P137" s="214"/>
      <c r="Q137" s="214"/>
      <c r="R137" s="216"/>
      <c r="S137" s="216"/>
      <c r="T137" s="216"/>
      <c r="U137" s="216"/>
      <c r="V137" s="216"/>
      <c r="W137" s="216"/>
      <c r="X137" s="215"/>
      <c r="Y137" s="215"/>
      <c r="Z137" s="215"/>
      <c r="AA137" s="215"/>
      <c r="AB137" s="215"/>
    </row>
    <row r="138" spans="2:28">
      <c r="B138" s="1"/>
      <c r="C138" s="1"/>
      <c r="D138" s="213"/>
      <c r="E138" s="214"/>
      <c r="F138" s="214"/>
      <c r="G138" s="214"/>
      <c r="H138" s="214"/>
      <c r="I138" s="214"/>
      <c r="J138" s="214"/>
      <c r="K138" s="214"/>
      <c r="N138" s="215"/>
      <c r="O138" s="214"/>
      <c r="P138" s="214"/>
      <c r="Q138" s="214"/>
      <c r="R138" s="216"/>
      <c r="S138" s="216"/>
      <c r="T138" s="216"/>
      <c r="U138" s="216"/>
      <c r="V138" s="216"/>
      <c r="W138" s="216"/>
      <c r="X138" s="215"/>
      <c r="Y138" s="215"/>
      <c r="Z138" s="215"/>
      <c r="AA138" s="215"/>
      <c r="AB138" s="215"/>
    </row>
    <row r="139" spans="2:28">
      <c r="B139" s="1"/>
      <c r="C139" s="1"/>
      <c r="D139" s="213"/>
      <c r="E139" s="214"/>
      <c r="F139" s="214"/>
      <c r="G139" s="214"/>
      <c r="H139" s="214"/>
      <c r="I139" s="214"/>
      <c r="J139" s="214"/>
      <c r="K139" s="214"/>
      <c r="N139" s="215"/>
      <c r="O139" s="214"/>
      <c r="P139" s="214"/>
      <c r="Q139" s="214"/>
      <c r="R139" s="216"/>
      <c r="S139" s="216"/>
      <c r="T139" s="216"/>
      <c r="U139" s="216"/>
      <c r="V139" s="216"/>
      <c r="W139" s="216"/>
      <c r="X139" s="215"/>
      <c r="Y139" s="215"/>
      <c r="Z139" s="215"/>
      <c r="AA139" s="215"/>
      <c r="AB139" s="215"/>
    </row>
    <row r="140" spans="2:28">
      <c r="B140" s="1"/>
      <c r="C140" s="1"/>
      <c r="D140" s="213"/>
      <c r="E140" s="214"/>
      <c r="F140" s="214"/>
      <c r="G140" s="214"/>
      <c r="H140" s="214"/>
      <c r="I140" s="214"/>
      <c r="J140" s="214"/>
      <c r="K140" s="214"/>
      <c r="N140" s="215"/>
      <c r="O140" s="214"/>
      <c r="P140" s="214"/>
      <c r="Q140" s="214"/>
      <c r="R140" s="216"/>
      <c r="S140" s="216"/>
      <c r="T140" s="216"/>
      <c r="U140" s="216"/>
      <c r="V140" s="216"/>
      <c r="W140" s="216"/>
      <c r="X140" s="215"/>
      <c r="Y140" s="215"/>
      <c r="Z140" s="215"/>
      <c r="AA140" s="215"/>
      <c r="AB140" s="215"/>
    </row>
    <row r="141" spans="2:28">
      <c r="B141" s="1"/>
      <c r="C141" s="1"/>
      <c r="D141" s="213"/>
      <c r="E141" s="214"/>
      <c r="F141" s="214"/>
      <c r="G141" s="214"/>
      <c r="H141" s="214"/>
      <c r="I141" s="214"/>
      <c r="J141" s="214"/>
      <c r="K141" s="214"/>
      <c r="N141" s="215"/>
      <c r="O141" s="214"/>
      <c r="P141" s="214"/>
      <c r="Q141" s="214"/>
      <c r="R141" s="216"/>
      <c r="S141" s="216"/>
      <c r="T141" s="216"/>
      <c r="U141" s="216"/>
      <c r="V141" s="216"/>
      <c r="W141" s="216"/>
      <c r="X141" s="215"/>
      <c r="Y141" s="215"/>
      <c r="Z141" s="215"/>
      <c r="AA141" s="215"/>
      <c r="AB141" s="215"/>
    </row>
    <row r="142" spans="2:28">
      <c r="B142" s="1"/>
      <c r="C142" s="1"/>
      <c r="D142" s="213"/>
      <c r="E142" s="214"/>
      <c r="F142" s="214"/>
      <c r="G142" s="214"/>
      <c r="H142" s="214"/>
      <c r="I142" s="214"/>
      <c r="J142" s="214"/>
      <c r="K142" s="214"/>
      <c r="N142" s="215"/>
      <c r="O142" s="214"/>
      <c r="P142" s="214"/>
      <c r="Q142" s="214"/>
      <c r="R142" s="216"/>
      <c r="S142" s="216"/>
      <c r="T142" s="216"/>
      <c r="U142" s="216"/>
      <c r="V142" s="216"/>
      <c r="W142" s="216"/>
      <c r="X142" s="215"/>
      <c r="Y142" s="215"/>
      <c r="Z142" s="215"/>
      <c r="AA142" s="215"/>
      <c r="AB142" s="215"/>
    </row>
    <row r="143" spans="2:28">
      <c r="B143" s="1"/>
      <c r="C143" s="1"/>
      <c r="D143" s="213"/>
      <c r="E143" s="214"/>
      <c r="F143" s="214"/>
      <c r="G143" s="214"/>
      <c r="H143" s="214"/>
      <c r="I143" s="214"/>
      <c r="J143" s="214"/>
      <c r="K143" s="214"/>
      <c r="N143" s="215"/>
      <c r="O143" s="214"/>
      <c r="P143" s="214"/>
      <c r="Q143" s="214"/>
      <c r="R143" s="216"/>
      <c r="S143" s="216"/>
      <c r="T143" s="216"/>
      <c r="U143" s="216"/>
      <c r="V143" s="216"/>
      <c r="W143" s="216"/>
      <c r="X143" s="215"/>
      <c r="Y143" s="215"/>
      <c r="Z143" s="215"/>
      <c r="AA143" s="215"/>
      <c r="AB143" s="215"/>
    </row>
    <row r="144" spans="2:28">
      <c r="B144" s="1"/>
      <c r="C144" s="1"/>
      <c r="D144" s="213"/>
      <c r="E144" s="214"/>
      <c r="F144" s="214"/>
      <c r="G144" s="214"/>
      <c r="H144" s="214"/>
      <c r="I144" s="214"/>
      <c r="J144" s="214"/>
      <c r="K144" s="214"/>
      <c r="N144" s="215"/>
      <c r="O144" s="214"/>
      <c r="P144" s="214"/>
      <c r="Q144" s="214"/>
      <c r="R144" s="216"/>
      <c r="S144" s="216"/>
      <c r="T144" s="216"/>
      <c r="U144" s="216"/>
      <c r="V144" s="216"/>
      <c r="W144" s="216"/>
      <c r="X144" s="215"/>
      <c r="Y144" s="215"/>
      <c r="Z144" s="215"/>
      <c r="AA144" s="215"/>
      <c r="AB144" s="215"/>
    </row>
  </sheetData>
  <autoFilter ref="A4:AB40" xr:uid="{00000000-0009-0000-0000-000003000000}">
    <filterColumn colId="7" showButton="0"/>
    <filterColumn colId="9" showButton="0"/>
  </autoFilter>
  <mergeCells count="14">
    <mergeCell ref="A2:A4"/>
    <mergeCell ref="E3:G3"/>
    <mergeCell ref="L3:N3"/>
    <mergeCell ref="P3:V3"/>
    <mergeCell ref="X3:AB3"/>
    <mergeCell ref="H3:K3"/>
    <mergeCell ref="B1:AB1"/>
    <mergeCell ref="B2:B4"/>
    <mergeCell ref="C2:C4"/>
    <mergeCell ref="D2:D4"/>
    <mergeCell ref="E2:O2"/>
    <mergeCell ref="X2:AB2"/>
    <mergeCell ref="H4:I4"/>
    <mergeCell ref="J4:K4"/>
  </mergeCells>
  <phoneticPr fontId="18" type="noConversion"/>
  <pageMargins left="0.7" right="0.7" top="0.75" bottom="0.75" header="0.3" footer="0.3"/>
  <pageSetup paperSize="9" orientation="portrait" horizontalDpi="4294967293" verticalDpi="36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O26"/>
  <sheetViews>
    <sheetView workbookViewId="0">
      <pane ySplit="1" topLeftCell="A8" activePane="bottomLeft" state="frozen"/>
      <selection pane="bottomLeft" activeCell="D24" sqref="D24"/>
    </sheetView>
  </sheetViews>
  <sheetFormatPr baseColWidth="10" defaultRowHeight="12.75"/>
  <cols>
    <col min="1" max="1" width="41.7109375" style="284" customWidth="1"/>
    <col min="2" max="3" width="11.42578125" style="284"/>
    <col min="4" max="4" width="54.28515625" style="294" customWidth="1"/>
    <col min="5" max="5" width="19.7109375" style="284" customWidth="1"/>
    <col min="6" max="256" width="11.42578125" style="284"/>
    <col min="257" max="257" width="41.7109375" style="284" customWidth="1"/>
    <col min="258" max="259" width="11.42578125" style="284"/>
    <col min="260" max="260" width="54.28515625" style="284" customWidth="1"/>
    <col min="261" max="261" width="19.7109375" style="284" customWidth="1"/>
    <col min="262" max="512" width="11.42578125" style="284"/>
    <col min="513" max="513" width="41.7109375" style="284" customWidth="1"/>
    <col min="514" max="515" width="11.42578125" style="284"/>
    <col min="516" max="516" width="54.28515625" style="284" customWidth="1"/>
    <col min="517" max="517" width="19.7109375" style="284" customWidth="1"/>
    <col min="518" max="768" width="11.42578125" style="284"/>
    <col min="769" max="769" width="41.7109375" style="284" customWidth="1"/>
    <col min="770" max="771" width="11.42578125" style="284"/>
    <col min="772" max="772" width="54.28515625" style="284" customWidth="1"/>
    <col min="773" max="773" width="19.7109375" style="284" customWidth="1"/>
    <col min="774" max="1024" width="11.42578125" style="284"/>
    <col min="1025" max="1025" width="41.7109375" style="284" customWidth="1"/>
    <col min="1026" max="1027" width="11.42578125" style="284"/>
    <col min="1028" max="1028" width="54.28515625" style="284" customWidth="1"/>
    <col min="1029" max="1029" width="19.7109375" style="284" customWidth="1"/>
    <col min="1030" max="1280" width="11.42578125" style="284"/>
    <col min="1281" max="1281" width="41.7109375" style="284" customWidth="1"/>
    <col min="1282" max="1283" width="11.42578125" style="284"/>
    <col min="1284" max="1284" width="54.28515625" style="284" customWidth="1"/>
    <col min="1285" max="1285" width="19.7109375" style="284" customWidth="1"/>
    <col min="1286" max="1536" width="11.42578125" style="284"/>
    <col min="1537" max="1537" width="41.7109375" style="284" customWidth="1"/>
    <col min="1538" max="1539" width="11.42578125" style="284"/>
    <col min="1540" max="1540" width="54.28515625" style="284" customWidth="1"/>
    <col min="1541" max="1541" width="19.7109375" style="284" customWidth="1"/>
    <col min="1542" max="1792" width="11.42578125" style="284"/>
    <col min="1793" max="1793" width="41.7109375" style="284" customWidth="1"/>
    <col min="1794" max="1795" width="11.42578125" style="284"/>
    <col min="1796" max="1796" width="54.28515625" style="284" customWidth="1"/>
    <col min="1797" max="1797" width="19.7109375" style="284" customWidth="1"/>
    <col min="1798" max="2048" width="11.42578125" style="284"/>
    <col min="2049" max="2049" width="41.7109375" style="284" customWidth="1"/>
    <col min="2050" max="2051" width="11.42578125" style="284"/>
    <col min="2052" max="2052" width="54.28515625" style="284" customWidth="1"/>
    <col min="2053" max="2053" width="19.7109375" style="284" customWidth="1"/>
    <col min="2054" max="2304" width="11.42578125" style="284"/>
    <col min="2305" max="2305" width="41.7109375" style="284" customWidth="1"/>
    <col min="2306" max="2307" width="11.42578125" style="284"/>
    <col min="2308" max="2308" width="54.28515625" style="284" customWidth="1"/>
    <col min="2309" max="2309" width="19.7109375" style="284" customWidth="1"/>
    <col min="2310" max="2560" width="11.42578125" style="284"/>
    <col min="2561" max="2561" width="41.7109375" style="284" customWidth="1"/>
    <col min="2562" max="2563" width="11.42578125" style="284"/>
    <col min="2564" max="2564" width="54.28515625" style="284" customWidth="1"/>
    <col min="2565" max="2565" width="19.7109375" style="284" customWidth="1"/>
    <col min="2566" max="2816" width="11.42578125" style="284"/>
    <col min="2817" max="2817" width="41.7109375" style="284" customWidth="1"/>
    <col min="2818" max="2819" width="11.42578125" style="284"/>
    <col min="2820" max="2820" width="54.28515625" style="284" customWidth="1"/>
    <col min="2821" max="2821" width="19.7109375" style="284" customWidth="1"/>
    <col min="2822" max="3072" width="11.42578125" style="284"/>
    <col min="3073" max="3073" width="41.7109375" style="284" customWidth="1"/>
    <col min="3074" max="3075" width="11.42578125" style="284"/>
    <col min="3076" max="3076" width="54.28515625" style="284" customWidth="1"/>
    <col min="3077" max="3077" width="19.7109375" style="284" customWidth="1"/>
    <col min="3078" max="3328" width="11.42578125" style="284"/>
    <col min="3329" max="3329" width="41.7109375" style="284" customWidth="1"/>
    <col min="3330" max="3331" width="11.42578125" style="284"/>
    <col min="3332" max="3332" width="54.28515625" style="284" customWidth="1"/>
    <col min="3333" max="3333" width="19.7109375" style="284" customWidth="1"/>
    <col min="3334" max="3584" width="11.42578125" style="284"/>
    <col min="3585" max="3585" width="41.7109375" style="284" customWidth="1"/>
    <col min="3586" max="3587" width="11.42578125" style="284"/>
    <col min="3588" max="3588" width="54.28515625" style="284" customWidth="1"/>
    <col min="3589" max="3589" width="19.7109375" style="284" customWidth="1"/>
    <col min="3590" max="3840" width="11.42578125" style="284"/>
    <col min="3841" max="3841" width="41.7109375" style="284" customWidth="1"/>
    <col min="3842" max="3843" width="11.42578125" style="284"/>
    <col min="3844" max="3844" width="54.28515625" style="284" customWidth="1"/>
    <col min="3845" max="3845" width="19.7109375" style="284" customWidth="1"/>
    <col min="3846" max="4096" width="11.42578125" style="284"/>
    <col min="4097" max="4097" width="41.7109375" style="284" customWidth="1"/>
    <col min="4098" max="4099" width="11.42578125" style="284"/>
    <col min="4100" max="4100" width="54.28515625" style="284" customWidth="1"/>
    <col min="4101" max="4101" width="19.7109375" style="284" customWidth="1"/>
    <col min="4102" max="4352" width="11.42578125" style="284"/>
    <col min="4353" max="4353" width="41.7109375" style="284" customWidth="1"/>
    <col min="4354" max="4355" width="11.42578125" style="284"/>
    <col min="4356" max="4356" width="54.28515625" style="284" customWidth="1"/>
    <col min="4357" max="4357" width="19.7109375" style="284" customWidth="1"/>
    <col min="4358" max="4608" width="11.42578125" style="284"/>
    <col min="4609" max="4609" width="41.7109375" style="284" customWidth="1"/>
    <col min="4610" max="4611" width="11.42578125" style="284"/>
    <col min="4612" max="4612" width="54.28515625" style="284" customWidth="1"/>
    <col min="4613" max="4613" width="19.7109375" style="284" customWidth="1"/>
    <col min="4614" max="4864" width="11.42578125" style="284"/>
    <col min="4865" max="4865" width="41.7109375" style="284" customWidth="1"/>
    <col min="4866" max="4867" width="11.42578125" style="284"/>
    <col min="4868" max="4868" width="54.28515625" style="284" customWidth="1"/>
    <col min="4869" max="4869" width="19.7109375" style="284" customWidth="1"/>
    <col min="4870" max="5120" width="11.42578125" style="284"/>
    <col min="5121" max="5121" width="41.7109375" style="284" customWidth="1"/>
    <col min="5122" max="5123" width="11.42578125" style="284"/>
    <col min="5124" max="5124" width="54.28515625" style="284" customWidth="1"/>
    <col min="5125" max="5125" width="19.7109375" style="284" customWidth="1"/>
    <col min="5126" max="5376" width="11.42578125" style="284"/>
    <col min="5377" max="5377" width="41.7109375" style="284" customWidth="1"/>
    <col min="5378" max="5379" width="11.42578125" style="284"/>
    <col min="5380" max="5380" width="54.28515625" style="284" customWidth="1"/>
    <col min="5381" max="5381" width="19.7109375" style="284" customWidth="1"/>
    <col min="5382" max="5632" width="11.42578125" style="284"/>
    <col min="5633" max="5633" width="41.7109375" style="284" customWidth="1"/>
    <col min="5634" max="5635" width="11.42578125" style="284"/>
    <col min="5636" max="5636" width="54.28515625" style="284" customWidth="1"/>
    <col min="5637" max="5637" width="19.7109375" style="284" customWidth="1"/>
    <col min="5638" max="5888" width="11.42578125" style="284"/>
    <col min="5889" max="5889" width="41.7109375" style="284" customWidth="1"/>
    <col min="5890" max="5891" width="11.42578125" style="284"/>
    <col min="5892" max="5892" width="54.28515625" style="284" customWidth="1"/>
    <col min="5893" max="5893" width="19.7109375" style="284" customWidth="1"/>
    <col min="5894" max="6144" width="11.42578125" style="284"/>
    <col min="6145" max="6145" width="41.7109375" style="284" customWidth="1"/>
    <col min="6146" max="6147" width="11.42578125" style="284"/>
    <col min="6148" max="6148" width="54.28515625" style="284" customWidth="1"/>
    <col min="6149" max="6149" width="19.7109375" style="284" customWidth="1"/>
    <col min="6150" max="6400" width="11.42578125" style="284"/>
    <col min="6401" max="6401" width="41.7109375" style="284" customWidth="1"/>
    <col min="6402" max="6403" width="11.42578125" style="284"/>
    <col min="6404" max="6404" width="54.28515625" style="284" customWidth="1"/>
    <col min="6405" max="6405" width="19.7109375" style="284" customWidth="1"/>
    <col min="6406" max="6656" width="11.42578125" style="284"/>
    <col min="6657" max="6657" width="41.7109375" style="284" customWidth="1"/>
    <col min="6658" max="6659" width="11.42578125" style="284"/>
    <col min="6660" max="6660" width="54.28515625" style="284" customWidth="1"/>
    <col min="6661" max="6661" width="19.7109375" style="284" customWidth="1"/>
    <col min="6662" max="6912" width="11.42578125" style="284"/>
    <col min="6913" max="6913" width="41.7109375" style="284" customWidth="1"/>
    <col min="6914" max="6915" width="11.42578125" style="284"/>
    <col min="6916" max="6916" width="54.28515625" style="284" customWidth="1"/>
    <col min="6917" max="6917" width="19.7109375" style="284" customWidth="1"/>
    <col min="6918" max="7168" width="11.42578125" style="284"/>
    <col min="7169" max="7169" width="41.7109375" style="284" customWidth="1"/>
    <col min="7170" max="7171" width="11.42578125" style="284"/>
    <col min="7172" max="7172" width="54.28515625" style="284" customWidth="1"/>
    <col min="7173" max="7173" width="19.7109375" style="284" customWidth="1"/>
    <col min="7174" max="7424" width="11.42578125" style="284"/>
    <col min="7425" max="7425" width="41.7109375" style="284" customWidth="1"/>
    <col min="7426" max="7427" width="11.42578125" style="284"/>
    <col min="7428" max="7428" width="54.28515625" style="284" customWidth="1"/>
    <col min="7429" max="7429" width="19.7109375" style="284" customWidth="1"/>
    <col min="7430" max="7680" width="11.42578125" style="284"/>
    <col min="7681" max="7681" width="41.7109375" style="284" customWidth="1"/>
    <col min="7682" max="7683" width="11.42578125" style="284"/>
    <col min="7684" max="7684" width="54.28515625" style="284" customWidth="1"/>
    <col min="7685" max="7685" width="19.7109375" style="284" customWidth="1"/>
    <col min="7686" max="7936" width="11.42578125" style="284"/>
    <col min="7937" max="7937" width="41.7109375" style="284" customWidth="1"/>
    <col min="7938" max="7939" width="11.42578125" style="284"/>
    <col min="7940" max="7940" width="54.28515625" style="284" customWidth="1"/>
    <col min="7941" max="7941" width="19.7109375" style="284" customWidth="1"/>
    <col min="7942" max="8192" width="11.42578125" style="284"/>
    <col min="8193" max="8193" width="41.7109375" style="284" customWidth="1"/>
    <col min="8194" max="8195" width="11.42578125" style="284"/>
    <col min="8196" max="8196" width="54.28515625" style="284" customWidth="1"/>
    <col min="8197" max="8197" width="19.7109375" style="284" customWidth="1"/>
    <col min="8198" max="8448" width="11.42578125" style="284"/>
    <col min="8449" max="8449" width="41.7109375" style="284" customWidth="1"/>
    <col min="8450" max="8451" width="11.42578125" style="284"/>
    <col min="8452" max="8452" width="54.28515625" style="284" customWidth="1"/>
    <col min="8453" max="8453" width="19.7109375" style="284" customWidth="1"/>
    <col min="8454" max="8704" width="11.42578125" style="284"/>
    <col min="8705" max="8705" width="41.7109375" style="284" customWidth="1"/>
    <col min="8706" max="8707" width="11.42578125" style="284"/>
    <col min="8708" max="8708" width="54.28515625" style="284" customWidth="1"/>
    <col min="8709" max="8709" width="19.7109375" style="284" customWidth="1"/>
    <col min="8710" max="8960" width="11.42578125" style="284"/>
    <col min="8961" max="8961" width="41.7109375" style="284" customWidth="1"/>
    <col min="8962" max="8963" width="11.42578125" style="284"/>
    <col min="8964" max="8964" width="54.28515625" style="284" customWidth="1"/>
    <col min="8965" max="8965" width="19.7109375" style="284" customWidth="1"/>
    <col min="8966" max="9216" width="11.42578125" style="284"/>
    <col min="9217" max="9217" width="41.7109375" style="284" customWidth="1"/>
    <col min="9218" max="9219" width="11.42578125" style="284"/>
    <col min="9220" max="9220" width="54.28515625" style="284" customWidth="1"/>
    <col min="9221" max="9221" width="19.7109375" style="284" customWidth="1"/>
    <col min="9222" max="9472" width="11.42578125" style="284"/>
    <col min="9473" max="9473" width="41.7109375" style="284" customWidth="1"/>
    <col min="9474" max="9475" width="11.42578125" style="284"/>
    <col min="9476" max="9476" width="54.28515625" style="284" customWidth="1"/>
    <col min="9477" max="9477" width="19.7109375" style="284" customWidth="1"/>
    <col min="9478" max="9728" width="11.42578125" style="284"/>
    <col min="9729" max="9729" width="41.7109375" style="284" customWidth="1"/>
    <col min="9730" max="9731" width="11.42578125" style="284"/>
    <col min="9732" max="9732" width="54.28515625" style="284" customWidth="1"/>
    <col min="9733" max="9733" width="19.7109375" style="284" customWidth="1"/>
    <col min="9734" max="9984" width="11.42578125" style="284"/>
    <col min="9985" max="9985" width="41.7109375" style="284" customWidth="1"/>
    <col min="9986" max="9987" width="11.42578125" style="284"/>
    <col min="9988" max="9988" width="54.28515625" style="284" customWidth="1"/>
    <col min="9989" max="9989" width="19.7109375" style="284" customWidth="1"/>
    <col min="9990" max="10240" width="11.42578125" style="284"/>
    <col min="10241" max="10241" width="41.7109375" style="284" customWidth="1"/>
    <col min="10242" max="10243" width="11.42578125" style="284"/>
    <col min="10244" max="10244" width="54.28515625" style="284" customWidth="1"/>
    <col min="10245" max="10245" width="19.7109375" style="284" customWidth="1"/>
    <col min="10246" max="10496" width="11.42578125" style="284"/>
    <col min="10497" max="10497" width="41.7109375" style="284" customWidth="1"/>
    <col min="10498" max="10499" width="11.42578125" style="284"/>
    <col min="10500" max="10500" width="54.28515625" style="284" customWidth="1"/>
    <col min="10501" max="10501" width="19.7109375" style="284" customWidth="1"/>
    <col min="10502" max="10752" width="11.42578125" style="284"/>
    <col min="10753" max="10753" width="41.7109375" style="284" customWidth="1"/>
    <col min="10754" max="10755" width="11.42578125" style="284"/>
    <col min="10756" max="10756" width="54.28515625" style="284" customWidth="1"/>
    <col min="10757" max="10757" width="19.7109375" style="284" customWidth="1"/>
    <col min="10758" max="11008" width="11.42578125" style="284"/>
    <col min="11009" max="11009" width="41.7109375" style="284" customWidth="1"/>
    <col min="11010" max="11011" width="11.42578125" style="284"/>
    <col min="11012" max="11012" width="54.28515625" style="284" customWidth="1"/>
    <col min="11013" max="11013" width="19.7109375" style="284" customWidth="1"/>
    <col min="11014" max="11264" width="11.42578125" style="284"/>
    <col min="11265" max="11265" width="41.7109375" style="284" customWidth="1"/>
    <col min="11266" max="11267" width="11.42578125" style="284"/>
    <col min="11268" max="11268" width="54.28515625" style="284" customWidth="1"/>
    <col min="11269" max="11269" width="19.7109375" style="284" customWidth="1"/>
    <col min="11270" max="11520" width="11.42578125" style="284"/>
    <col min="11521" max="11521" width="41.7109375" style="284" customWidth="1"/>
    <col min="11522" max="11523" width="11.42578125" style="284"/>
    <col min="11524" max="11524" width="54.28515625" style="284" customWidth="1"/>
    <col min="11525" max="11525" width="19.7109375" style="284" customWidth="1"/>
    <col min="11526" max="11776" width="11.42578125" style="284"/>
    <col min="11777" max="11777" width="41.7109375" style="284" customWidth="1"/>
    <col min="11778" max="11779" width="11.42578125" style="284"/>
    <col min="11780" max="11780" width="54.28515625" style="284" customWidth="1"/>
    <col min="11781" max="11781" width="19.7109375" style="284" customWidth="1"/>
    <col min="11782" max="12032" width="11.42578125" style="284"/>
    <col min="12033" max="12033" width="41.7109375" style="284" customWidth="1"/>
    <col min="12034" max="12035" width="11.42578125" style="284"/>
    <col min="12036" max="12036" width="54.28515625" style="284" customWidth="1"/>
    <col min="12037" max="12037" width="19.7109375" style="284" customWidth="1"/>
    <col min="12038" max="12288" width="11.42578125" style="284"/>
    <col min="12289" max="12289" width="41.7109375" style="284" customWidth="1"/>
    <col min="12290" max="12291" width="11.42578125" style="284"/>
    <col min="12292" max="12292" width="54.28515625" style="284" customWidth="1"/>
    <col min="12293" max="12293" width="19.7109375" style="284" customWidth="1"/>
    <col min="12294" max="12544" width="11.42578125" style="284"/>
    <col min="12545" max="12545" width="41.7109375" style="284" customWidth="1"/>
    <col min="12546" max="12547" width="11.42578125" style="284"/>
    <col min="12548" max="12548" width="54.28515625" style="284" customWidth="1"/>
    <col min="12549" max="12549" width="19.7109375" style="284" customWidth="1"/>
    <col min="12550" max="12800" width="11.42578125" style="284"/>
    <col min="12801" max="12801" width="41.7109375" style="284" customWidth="1"/>
    <col min="12802" max="12803" width="11.42578125" style="284"/>
    <col min="12804" max="12804" width="54.28515625" style="284" customWidth="1"/>
    <col min="12805" max="12805" width="19.7109375" style="284" customWidth="1"/>
    <col min="12806" max="13056" width="11.42578125" style="284"/>
    <col min="13057" max="13057" width="41.7109375" style="284" customWidth="1"/>
    <col min="13058" max="13059" width="11.42578125" style="284"/>
    <col min="13060" max="13060" width="54.28515625" style="284" customWidth="1"/>
    <col min="13061" max="13061" width="19.7109375" style="284" customWidth="1"/>
    <col min="13062" max="13312" width="11.42578125" style="284"/>
    <col min="13313" max="13313" width="41.7109375" style="284" customWidth="1"/>
    <col min="13314" max="13315" width="11.42578125" style="284"/>
    <col min="13316" max="13316" width="54.28515625" style="284" customWidth="1"/>
    <col min="13317" max="13317" width="19.7109375" style="284" customWidth="1"/>
    <col min="13318" max="13568" width="11.42578125" style="284"/>
    <col min="13569" max="13569" width="41.7109375" style="284" customWidth="1"/>
    <col min="13570" max="13571" width="11.42578125" style="284"/>
    <col min="13572" max="13572" width="54.28515625" style="284" customWidth="1"/>
    <col min="13573" max="13573" width="19.7109375" style="284" customWidth="1"/>
    <col min="13574" max="13824" width="11.42578125" style="284"/>
    <col min="13825" max="13825" width="41.7109375" style="284" customWidth="1"/>
    <col min="13826" max="13827" width="11.42578125" style="284"/>
    <col min="13828" max="13828" width="54.28515625" style="284" customWidth="1"/>
    <col min="13829" max="13829" width="19.7109375" style="284" customWidth="1"/>
    <col min="13830" max="14080" width="11.42578125" style="284"/>
    <col min="14081" max="14081" width="41.7109375" style="284" customWidth="1"/>
    <col min="14082" max="14083" width="11.42578125" style="284"/>
    <col min="14084" max="14084" width="54.28515625" style="284" customWidth="1"/>
    <col min="14085" max="14085" width="19.7109375" style="284" customWidth="1"/>
    <col min="14086" max="14336" width="11.42578125" style="284"/>
    <col min="14337" max="14337" width="41.7109375" style="284" customWidth="1"/>
    <col min="14338" max="14339" width="11.42578125" style="284"/>
    <col min="14340" max="14340" width="54.28515625" style="284" customWidth="1"/>
    <col min="14341" max="14341" width="19.7109375" style="284" customWidth="1"/>
    <col min="14342" max="14592" width="11.42578125" style="284"/>
    <col min="14593" max="14593" width="41.7109375" style="284" customWidth="1"/>
    <col min="14594" max="14595" width="11.42578125" style="284"/>
    <col min="14596" max="14596" width="54.28515625" style="284" customWidth="1"/>
    <col min="14597" max="14597" width="19.7109375" style="284" customWidth="1"/>
    <col min="14598" max="14848" width="11.42578125" style="284"/>
    <col min="14849" max="14849" width="41.7109375" style="284" customWidth="1"/>
    <col min="14850" max="14851" width="11.42578125" style="284"/>
    <col min="14852" max="14852" width="54.28515625" style="284" customWidth="1"/>
    <col min="14853" max="14853" width="19.7109375" style="284" customWidth="1"/>
    <col min="14854" max="15104" width="11.42578125" style="284"/>
    <col min="15105" max="15105" width="41.7109375" style="284" customWidth="1"/>
    <col min="15106" max="15107" width="11.42578125" style="284"/>
    <col min="15108" max="15108" width="54.28515625" style="284" customWidth="1"/>
    <col min="15109" max="15109" width="19.7109375" style="284" customWidth="1"/>
    <col min="15110" max="15360" width="11.42578125" style="284"/>
    <col min="15361" max="15361" width="41.7109375" style="284" customWidth="1"/>
    <col min="15362" max="15363" width="11.42578125" style="284"/>
    <col min="15364" max="15364" width="54.28515625" style="284" customWidth="1"/>
    <col min="15365" max="15365" width="19.7109375" style="284" customWidth="1"/>
    <col min="15366" max="15616" width="11.42578125" style="284"/>
    <col min="15617" max="15617" width="41.7109375" style="284" customWidth="1"/>
    <col min="15618" max="15619" width="11.42578125" style="284"/>
    <col min="15620" max="15620" width="54.28515625" style="284" customWidth="1"/>
    <col min="15621" max="15621" width="19.7109375" style="284" customWidth="1"/>
    <col min="15622" max="15872" width="11.42578125" style="284"/>
    <col min="15873" max="15873" width="41.7109375" style="284" customWidth="1"/>
    <col min="15874" max="15875" width="11.42578125" style="284"/>
    <col min="15876" max="15876" width="54.28515625" style="284" customWidth="1"/>
    <col min="15877" max="15877" width="19.7109375" style="284" customWidth="1"/>
    <col min="15878" max="16128" width="11.42578125" style="284"/>
    <col min="16129" max="16129" width="41.7109375" style="284" customWidth="1"/>
    <col min="16130" max="16131" width="11.42578125" style="284"/>
    <col min="16132" max="16132" width="54.28515625" style="284" customWidth="1"/>
    <col min="16133" max="16133" width="19.7109375" style="284" customWidth="1"/>
    <col min="16134" max="16384" width="11.42578125" style="284"/>
  </cols>
  <sheetData>
    <row r="1" spans="1:15" s="292" customFormat="1" ht="25.5">
      <c r="A1" s="290" t="s">
        <v>194</v>
      </c>
      <c r="B1" s="290" t="s">
        <v>195</v>
      </c>
      <c r="C1" s="290" t="s">
        <v>196</v>
      </c>
      <c r="D1" s="291" t="s">
        <v>197</v>
      </c>
      <c r="E1" s="290" t="s">
        <v>198</v>
      </c>
      <c r="F1" s="290"/>
      <c r="G1" s="290"/>
      <c r="H1" s="290"/>
      <c r="I1" s="290"/>
      <c r="J1" s="290"/>
      <c r="K1" s="290"/>
      <c r="L1" s="290"/>
      <c r="M1" s="290"/>
      <c r="N1" s="290"/>
      <c r="O1" s="290"/>
    </row>
    <row r="2" spans="1:15">
      <c r="A2" s="283" t="s">
        <v>209</v>
      </c>
      <c r="B2" s="283"/>
      <c r="C2" s="283"/>
      <c r="D2" s="293" t="s">
        <v>210</v>
      </c>
      <c r="E2" s="285"/>
      <c r="F2" s="285"/>
      <c r="G2" s="285"/>
      <c r="H2" s="285"/>
      <c r="I2" s="285"/>
      <c r="J2" s="285"/>
      <c r="K2" s="285"/>
      <c r="L2" s="285"/>
      <c r="M2" s="285"/>
      <c r="N2" s="285"/>
      <c r="O2" s="285"/>
    </row>
    <row r="3" spans="1:15">
      <c r="A3" s="283" t="s">
        <v>762</v>
      </c>
      <c r="B3" s="283"/>
      <c r="C3" s="283"/>
      <c r="D3" s="293" t="s">
        <v>763</v>
      </c>
      <c r="E3" s="285"/>
      <c r="F3" s="285"/>
      <c r="G3" s="285"/>
      <c r="H3" s="285"/>
      <c r="I3" s="285"/>
      <c r="J3" s="285"/>
      <c r="K3" s="285"/>
      <c r="L3" s="285"/>
      <c r="M3" s="285"/>
      <c r="N3" s="285"/>
      <c r="O3" s="285"/>
    </row>
    <row r="4" spans="1:15">
      <c r="A4" s="283" t="s">
        <v>764</v>
      </c>
      <c r="B4" s="283"/>
      <c r="C4" s="283"/>
      <c r="D4" s="293" t="s">
        <v>765</v>
      </c>
      <c r="E4" s="285"/>
      <c r="F4" s="285"/>
      <c r="G4" s="285"/>
      <c r="H4" s="285"/>
      <c r="I4" s="285"/>
      <c r="J4" s="285"/>
      <c r="K4" s="285"/>
      <c r="L4" s="285"/>
      <c r="M4" s="285"/>
      <c r="N4" s="285"/>
      <c r="O4" s="285"/>
    </row>
    <row r="5" spans="1:15">
      <c r="A5" s="283" t="s">
        <v>766</v>
      </c>
      <c r="B5" s="283"/>
      <c r="C5" s="283"/>
      <c r="D5" s="293" t="s">
        <v>767</v>
      </c>
      <c r="E5" s="285"/>
      <c r="F5" s="285"/>
      <c r="G5" s="285"/>
      <c r="H5" s="285"/>
      <c r="I5" s="285"/>
      <c r="J5" s="285"/>
      <c r="K5" s="285"/>
      <c r="L5" s="285"/>
      <c r="M5" s="285"/>
      <c r="N5" s="285"/>
      <c r="O5" s="285"/>
    </row>
    <row r="6" spans="1:15">
      <c r="A6" s="283" t="s">
        <v>768</v>
      </c>
      <c r="B6" s="283"/>
      <c r="C6" s="283"/>
      <c r="D6" s="293" t="s">
        <v>769</v>
      </c>
      <c r="E6" s="285"/>
      <c r="F6" s="285"/>
      <c r="G6" s="285"/>
      <c r="H6" s="285"/>
      <c r="I6" s="285"/>
      <c r="J6" s="285"/>
      <c r="K6" s="285"/>
      <c r="L6" s="285"/>
      <c r="M6" s="285"/>
      <c r="N6" s="285"/>
      <c r="O6" s="285"/>
    </row>
    <row r="7" spans="1:15">
      <c r="A7" s="283" t="s">
        <v>770</v>
      </c>
      <c r="B7" s="283"/>
      <c r="C7" s="283"/>
      <c r="D7" s="293" t="s">
        <v>771</v>
      </c>
      <c r="E7" s="285"/>
      <c r="F7" s="285"/>
      <c r="G7" s="285"/>
      <c r="H7" s="285"/>
      <c r="I7" s="285"/>
      <c r="J7" s="285"/>
      <c r="K7" s="285"/>
      <c r="L7" s="285"/>
      <c r="M7" s="285"/>
      <c r="N7" s="285"/>
      <c r="O7" s="285"/>
    </row>
    <row r="8" spans="1:15">
      <c r="A8" s="283" t="s">
        <v>772</v>
      </c>
      <c r="B8" s="283"/>
      <c r="C8" s="283"/>
      <c r="D8" s="293" t="s">
        <v>773</v>
      </c>
      <c r="E8" s="285"/>
      <c r="F8" s="285"/>
      <c r="G8" s="285"/>
      <c r="H8" s="285"/>
      <c r="I8" s="285"/>
      <c r="J8" s="285"/>
      <c r="K8" s="285"/>
      <c r="L8" s="285"/>
      <c r="M8" s="285"/>
      <c r="N8" s="285"/>
      <c r="O8" s="285"/>
    </row>
    <row r="9" spans="1:15">
      <c r="A9" s="283" t="s">
        <v>774</v>
      </c>
      <c r="B9" s="283"/>
      <c r="C9" s="283"/>
      <c r="D9" s="293" t="s">
        <v>773</v>
      </c>
      <c r="E9" s="285"/>
      <c r="F9" s="285"/>
      <c r="G9" s="285"/>
      <c r="H9" s="285"/>
      <c r="I9" s="285"/>
      <c r="J9" s="285"/>
      <c r="K9" s="285"/>
      <c r="L9" s="285"/>
      <c r="M9" s="285"/>
      <c r="N9" s="285"/>
      <c r="O9" s="285"/>
    </row>
    <row r="10" spans="1:15">
      <c r="A10" s="284" t="s">
        <v>775</v>
      </c>
      <c r="B10" s="284" t="s">
        <v>776</v>
      </c>
      <c r="C10" s="284" t="s">
        <v>154</v>
      </c>
      <c r="D10" s="294" t="s">
        <v>777</v>
      </c>
      <c r="E10" s="287">
        <v>1844418853</v>
      </c>
      <c r="F10" s="287"/>
      <c r="G10" s="287"/>
      <c r="H10" s="287"/>
      <c r="I10" s="287"/>
      <c r="J10" s="287"/>
      <c r="K10" s="287"/>
      <c r="L10" s="287"/>
      <c r="M10" s="287"/>
      <c r="N10" s="287"/>
      <c r="O10" s="287"/>
    </row>
    <row r="11" spans="1:15">
      <c r="A11" s="283" t="s">
        <v>781</v>
      </c>
      <c r="B11" s="283"/>
      <c r="C11" s="283"/>
      <c r="D11" s="293" t="s">
        <v>782</v>
      </c>
      <c r="E11" s="285"/>
      <c r="F11" s="285"/>
      <c r="G11" s="285"/>
      <c r="H11" s="285"/>
      <c r="I11" s="285"/>
      <c r="J11" s="285"/>
      <c r="K11" s="285"/>
      <c r="L11" s="285"/>
      <c r="M11" s="285"/>
      <c r="N11" s="285"/>
      <c r="O11" s="285"/>
    </row>
    <row r="12" spans="1:15">
      <c r="A12" s="283" t="s">
        <v>783</v>
      </c>
      <c r="B12" s="283"/>
      <c r="C12" s="283"/>
      <c r="D12" s="293" t="s">
        <v>769</v>
      </c>
      <c r="E12" s="285"/>
      <c r="F12" s="285"/>
      <c r="G12" s="285"/>
      <c r="H12" s="285"/>
      <c r="I12" s="285"/>
      <c r="J12" s="285"/>
      <c r="K12" s="285"/>
      <c r="L12" s="285"/>
      <c r="M12" s="285"/>
      <c r="N12" s="285"/>
      <c r="O12" s="285"/>
    </row>
    <row r="13" spans="1:15">
      <c r="A13" s="283" t="s">
        <v>784</v>
      </c>
      <c r="B13" s="283"/>
      <c r="C13" s="283"/>
      <c r="D13" s="293" t="s">
        <v>771</v>
      </c>
      <c r="E13" s="285"/>
      <c r="F13" s="285"/>
      <c r="G13" s="285"/>
      <c r="H13" s="285"/>
      <c r="I13" s="285"/>
      <c r="J13" s="285"/>
      <c r="K13" s="285"/>
      <c r="L13" s="285"/>
      <c r="M13" s="285"/>
      <c r="N13" s="285"/>
      <c r="O13" s="285"/>
    </row>
    <row r="14" spans="1:15">
      <c r="A14" s="283" t="s">
        <v>785</v>
      </c>
      <c r="B14" s="283"/>
      <c r="C14" s="283"/>
      <c r="D14" s="293" t="s">
        <v>786</v>
      </c>
      <c r="E14" s="285"/>
      <c r="F14" s="285"/>
      <c r="G14" s="285"/>
      <c r="H14" s="285"/>
      <c r="I14" s="285"/>
      <c r="J14" s="285"/>
      <c r="K14" s="285"/>
      <c r="L14" s="285"/>
      <c r="M14" s="285"/>
      <c r="N14" s="285"/>
      <c r="O14" s="285"/>
    </row>
    <row r="15" spans="1:15">
      <c r="A15" s="284" t="s">
        <v>787</v>
      </c>
      <c r="B15" s="284" t="s">
        <v>788</v>
      </c>
      <c r="C15" s="284" t="s">
        <v>154</v>
      </c>
      <c r="D15" s="294" t="s">
        <v>39</v>
      </c>
      <c r="E15" s="287">
        <v>1454544628</v>
      </c>
      <c r="F15" s="287"/>
      <c r="G15" s="287"/>
      <c r="H15" s="287"/>
      <c r="I15" s="287"/>
      <c r="J15" s="287"/>
      <c r="K15" s="287"/>
      <c r="L15" s="287"/>
      <c r="M15" s="287"/>
      <c r="N15" s="287"/>
      <c r="O15" s="287"/>
    </row>
    <row r="16" spans="1:15">
      <c r="A16" s="283" t="s">
        <v>792</v>
      </c>
      <c r="B16" s="283"/>
      <c r="C16" s="283"/>
      <c r="D16" s="293" t="s">
        <v>793</v>
      </c>
      <c r="E16" s="285"/>
      <c r="F16" s="285"/>
      <c r="G16" s="285"/>
      <c r="H16" s="285"/>
      <c r="I16" s="285"/>
      <c r="J16" s="285"/>
      <c r="K16" s="285"/>
      <c r="L16" s="285"/>
      <c r="M16" s="285"/>
      <c r="N16" s="285"/>
      <c r="O16" s="285"/>
    </row>
    <row r="17" spans="1:15">
      <c r="A17" s="283" t="s">
        <v>794</v>
      </c>
      <c r="B17" s="283"/>
      <c r="C17" s="283"/>
      <c r="D17" s="293" t="s">
        <v>480</v>
      </c>
      <c r="E17" s="285"/>
      <c r="F17" s="285"/>
      <c r="G17" s="285"/>
      <c r="H17" s="285"/>
      <c r="I17" s="285"/>
      <c r="J17" s="285"/>
      <c r="K17" s="285"/>
      <c r="L17" s="285"/>
      <c r="M17" s="285"/>
      <c r="N17" s="285"/>
      <c r="O17" s="285"/>
    </row>
    <row r="18" spans="1:15">
      <c r="A18" s="283" t="s">
        <v>846</v>
      </c>
      <c r="B18" s="283"/>
      <c r="C18" s="283"/>
      <c r="D18" s="293" t="s">
        <v>505</v>
      </c>
      <c r="E18" s="285"/>
      <c r="F18" s="285"/>
      <c r="G18" s="285"/>
      <c r="H18" s="285"/>
      <c r="I18" s="285"/>
      <c r="J18" s="285"/>
      <c r="K18" s="285"/>
      <c r="L18" s="285"/>
      <c r="M18" s="285"/>
      <c r="N18" s="285"/>
      <c r="O18" s="285"/>
    </row>
    <row r="19" spans="1:15">
      <c r="A19" s="283" t="s">
        <v>847</v>
      </c>
      <c r="B19" s="283"/>
      <c r="C19" s="283"/>
      <c r="D19" s="293" t="s">
        <v>507</v>
      </c>
      <c r="E19" s="285"/>
      <c r="F19" s="285"/>
      <c r="G19" s="285"/>
      <c r="H19" s="285"/>
      <c r="I19" s="285"/>
      <c r="J19" s="285"/>
      <c r="K19" s="285"/>
      <c r="L19" s="285"/>
      <c r="M19" s="285"/>
      <c r="N19" s="285"/>
      <c r="O19" s="285"/>
    </row>
    <row r="20" spans="1:15" ht="25.5">
      <c r="A20" s="283" t="s">
        <v>863</v>
      </c>
      <c r="B20" s="283"/>
      <c r="C20" s="283"/>
      <c r="D20" s="293" t="s">
        <v>525</v>
      </c>
      <c r="E20" s="285"/>
      <c r="F20" s="285"/>
      <c r="G20" s="285"/>
      <c r="H20" s="285"/>
      <c r="I20" s="285"/>
      <c r="J20" s="285"/>
      <c r="K20" s="285"/>
      <c r="L20" s="285"/>
      <c r="M20" s="285"/>
      <c r="N20" s="285"/>
      <c r="O20" s="285"/>
    </row>
    <row r="21" spans="1:15" ht="38.25">
      <c r="A21" s="284" t="s">
        <v>909</v>
      </c>
      <c r="B21" s="284" t="s">
        <v>910</v>
      </c>
      <c r="C21" s="284" t="s">
        <v>154</v>
      </c>
      <c r="D21" s="294" t="s">
        <v>911</v>
      </c>
      <c r="E21" s="287">
        <v>35000000</v>
      </c>
      <c r="F21" s="287"/>
      <c r="G21" s="287"/>
      <c r="H21" s="287"/>
      <c r="I21" s="287"/>
      <c r="J21" s="287"/>
      <c r="K21" s="287"/>
      <c r="L21" s="287"/>
      <c r="M21" s="287"/>
      <c r="N21" s="287"/>
      <c r="O21" s="287"/>
    </row>
    <row r="22" spans="1:15">
      <c r="A22" s="283" t="s">
        <v>917</v>
      </c>
      <c r="B22" s="283"/>
      <c r="C22" s="283"/>
      <c r="D22" s="293" t="s">
        <v>562</v>
      </c>
      <c r="E22" s="285"/>
      <c r="F22" s="285"/>
      <c r="G22" s="285"/>
      <c r="H22" s="285"/>
      <c r="I22" s="285"/>
      <c r="J22" s="285"/>
      <c r="K22" s="285"/>
      <c r="L22" s="285"/>
      <c r="M22" s="285"/>
      <c r="N22" s="285"/>
      <c r="O22" s="285"/>
    </row>
    <row r="23" spans="1:15" ht="25.5">
      <c r="A23" s="283" t="s">
        <v>1023</v>
      </c>
      <c r="B23" s="283"/>
      <c r="C23" s="283"/>
      <c r="D23" s="293" t="s">
        <v>638</v>
      </c>
      <c r="E23" s="285"/>
      <c r="F23" s="285"/>
      <c r="G23" s="285"/>
      <c r="H23" s="285"/>
      <c r="I23" s="285"/>
      <c r="J23" s="285"/>
      <c r="K23" s="285"/>
      <c r="L23" s="285"/>
      <c r="M23" s="285"/>
      <c r="N23" s="285"/>
      <c r="O23" s="285"/>
    </row>
    <row r="24" spans="1:15" ht="38.25">
      <c r="A24" s="284" t="s">
        <v>1160</v>
      </c>
      <c r="B24" s="284" t="s">
        <v>1161</v>
      </c>
      <c r="C24" s="284" t="s">
        <v>154</v>
      </c>
      <c r="D24" s="294" t="s">
        <v>1162</v>
      </c>
      <c r="E24" s="287">
        <v>600000000</v>
      </c>
      <c r="F24" s="287"/>
      <c r="G24" s="287"/>
      <c r="H24" s="287"/>
      <c r="I24" s="287"/>
      <c r="J24" s="287"/>
      <c r="K24" s="287"/>
      <c r="L24" s="287"/>
      <c r="M24" s="287"/>
      <c r="N24" s="287"/>
      <c r="O24" s="287"/>
    </row>
    <row r="26" spans="1:15">
      <c r="E26" s="287">
        <f>SUM(E2:E24)</f>
        <v>3933963481</v>
      </c>
    </row>
  </sheetData>
  <autoFilter ref="A1:O24" xr:uid="{00000000-0009-0000-0000-000004000000}">
    <sortState xmlns:xlrd2="http://schemas.microsoft.com/office/spreadsheetml/2017/richdata2" ref="A2:O137">
      <sortCondition ref="A1"/>
    </sortState>
  </autoFilter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</sheetPr>
  <dimension ref="A1:AX518"/>
  <sheetViews>
    <sheetView zoomScale="80" zoomScaleNormal="80" workbookViewId="0">
      <pane ySplit="4" topLeftCell="A149" activePane="bottomLeft" state="frozen"/>
      <selection activeCell="E191" sqref="E191"/>
      <selection pane="bottomLeft" activeCell="E94" sqref="E94"/>
    </sheetView>
  </sheetViews>
  <sheetFormatPr baseColWidth="10" defaultColWidth="11.42578125" defaultRowHeight="14.25"/>
  <cols>
    <col min="1" max="1" width="1.140625" style="1" hidden="1" customWidth="1"/>
    <col min="2" max="2" width="35.42578125" style="240" customWidth="1"/>
    <col min="3" max="3" width="16.42578125" style="241" customWidth="1"/>
    <col min="4" max="4" width="11.140625" style="221" customWidth="1"/>
    <col min="5" max="5" width="23.140625" style="242" customWidth="1"/>
    <col min="6" max="6" width="22.7109375" style="242" customWidth="1"/>
    <col min="7" max="10" width="11" style="242" customWidth="1"/>
    <col min="11" max="11" width="40" style="211" customWidth="1"/>
    <col min="12" max="12" width="11.42578125" style="212" customWidth="1"/>
    <col min="13" max="13" width="26" style="243" customWidth="1"/>
    <col min="14" max="14" width="30" style="242" customWidth="1"/>
    <col min="15" max="15" width="18.7109375" style="242" customWidth="1"/>
    <col min="16" max="16" width="12.42578125" style="244" customWidth="1"/>
    <col min="17" max="17" width="23.140625" style="244" customWidth="1"/>
    <col min="18" max="18" width="11.42578125" style="244" customWidth="1"/>
    <col min="19" max="19" width="14.42578125" style="244" customWidth="1"/>
    <col min="20" max="21" width="20" style="244" customWidth="1"/>
    <col min="22" max="22" width="9.7109375" style="243" customWidth="1"/>
    <col min="23" max="23" width="13.7109375" style="243" customWidth="1"/>
    <col min="24" max="26" width="18.28515625" style="243" customWidth="1"/>
    <col min="27" max="27" width="15.28515625" style="1" customWidth="1"/>
    <col min="28" max="28" width="21.7109375" style="1" customWidth="1"/>
    <col min="29" max="29" width="23.7109375" style="1" customWidth="1"/>
    <col min="30" max="30" width="14.42578125" style="1" bestFit="1" customWidth="1"/>
    <col min="31" max="16384" width="11.42578125" style="1"/>
  </cols>
  <sheetData>
    <row r="1" spans="2:50" ht="67.5" customHeight="1">
      <c r="B1" s="336" t="s">
        <v>127</v>
      </c>
      <c r="C1" s="337"/>
      <c r="D1" s="337"/>
      <c r="E1" s="337"/>
      <c r="F1" s="337"/>
      <c r="G1" s="337"/>
      <c r="H1" s="337"/>
      <c r="I1" s="337"/>
      <c r="J1" s="337"/>
      <c r="K1" s="337"/>
      <c r="L1" s="337"/>
      <c r="M1" s="337"/>
      <c r="N1" s="337"/>
      <c r="O1" s="337"/>
      <c r="P1" s="337"/>
      <c r="Q1" s="337"/>
      <c r="R1" s="337"/>
      <c r="S1" s="337"/>
      <c r="T1" s="337"/>
      <c r="U1" s="337"/>
      <c r="V1" s="337"/>
      <c r="W1" s="337"/>
      <c r="X1" s="337"/>
      <c r="Y1" s="337"/>
      <c r="Z1" s="337"/>
    </row>
    <row r="2" spans="2:50" ht="27" customHeight="1">
      <c r="B2" s="350" t="s">
        <v>0</v>
      </c>
      <c r="C2" s="352" t="s">
        <v>1</v>
      </c>
      <c r="D2" s="340" t="s">
        <v>2</v>
      </c>
      <c r="E2" s="341" t="s">
        <v>3</v>
      </c>
      <c r="F2" s="342"/>
      <c r="G2" s="342"/>
      <c r="H2" s="342"/>
      <c r="I2" s="342"/>
      <c r="J2" s="342"/>
      <c r="K2" s="342"/>
      <c r="L2" s="342"/>
      <c r="M2" s="342"/>
      <c r="N2" s="343"/>
      <c r="O2" s="2"/>
      <c r="P2" s="3"/>
      <c r="Q2" s="3"/>
      <c r="R2" s="3"/>
      <c r="S2" s="3"/>
      <c r="T2" s="3"/>
      <c r="U2" s="3"/>
      <c r="V2" s="354" t="s">
        <v>4</v>
      </c>
      <c r="W2" s="354"/>
      <c r="X2" s="354"/>
      <c r="Y2" s="354"/>
      <c r="Z2" s="354"/>
      <c r="AA2" s="355"/>
    </row>
    <row r="3" spans="2:50" ht="13.15" customHeight="1">
      <c r="B3" s="350"/>
      <c r="C3" s="352"/>
      <c r="D3" s="340"/>
      <c r="E3" s="345" t="s">
        <v>5</v>
      </c>
      <c r="F3" s="345"/>
      <c r="G3" s="4"/>
      <c r="H3" s="345" t="s">
        <v>6</v>
      </c>
      <c r="I3" s="345"/>
      <c r="J3" s="345"/>
      <c r="K3" s="344" t="s">
        <v>7</v>
      </c>
      <c r="L3" s="344"/>
      <c r="M3" s="344"/>
      <c r="N3" s="4"/>
      <c r="O3" s="346" t="s">
        <v>8</v>
      </c>
      <c r="P3" s="346"/>
      <c r="Q3" s="346"/>
      <c r="R3" s="346"/>
      <c r="S3" s="346"/>
      <c r="T3" s="346"/>
      <c r="U3" s="5"/>
      <c r="V3" s="354" t="s">
        <v>9</v>
      </c>
      <c r="W3" s="354"/>
      <c r="X3" s="354"/>
      <c r="Y3" s="354"/>
      <c r="Z3" s="354"/>
      <c r="AA3" s="355"/>
    </row>
    <row r="4" spans="2:50" ht="31.9" customHeight="1">
      <c r="B4" s="351"/>
      <c r="C4" s="353"/>
      <c r="D4" s="340"/>
      <c r="E4" s="4" t="s">
        <v>10</v>
      </c>
      <c r="F4" s="4" t="s">
        <v>11</v>
      </c>
      <c r="G4" s="345" t="s">
        <v>10</v>
      </c>
      <c r="H4" s="345"/>
      <c r="I4" s="345" t="s">
        <v>11</v>
      </c>
      <c r="J4" s="345"/>
      <c r="K4" s="6" t="s">
        <v>12</v>
      </c>
      <c r="L4" s="7" t="s">
        <v>13</v>
      </c>
      <c r="M4" s="8" t="s">
        <v>14</v>
      </c>
      <c r="N4" s="4" t="s">
        <v>15</v>
      </c>
      <c r="O4" s="4" t="s">
        <v>16</v>
      </c>
      <c r="P4" s="5" t="s">
        <v>17</v>
      </c>
      <c r="Q4" s="5" t="s">
        <v>18</v>
      </c>
      <c r="R4" s="5" t="s">
        <v>19</v>
      </c>
      <c r="S4" s="5" t="s">
        <v>20</v>
      </c>
      <c r="T4" s="5" t="s">
        <v>21</v>
      </c>
      <c r="U4" s="5" t="s">
        <v>22</v>
      </c>
      <c r="V4" s="9" t="s">
        <v>0</v>
      </c>
      <c r="W4" s="9" t="s">
        <v>23</v>
      </c>
      <c r="X4" s="9" t="s">
        <v>24</v>
      </c>
      <c r="Y4" s="9" t="s">
        <v>25</v>
      </c>
      <c r="Z4" s="9" t="s">
        <v>26</v>
      </c>
    </row>
    <row r="5" spans="2:50" ht="34.5" customHeight="1">
      <c r="B5" s="10" t="s">
        <v>49</v>
      </c>
      <c r="C5" s="11"/>
      <c r="D5" s="12"/>
      <c r="E5" s="13"/>
      <c r="F5" s="13"/>
      <c r="G5" s="13" t="s">
        <v>27</v>
      </c>
      <c r="H5" s="13" t="s">
        <v>28</v>
      </c>
      <c r="I5" s="13" t="s">
        <v>27</v>
      </c>
      <c r="J5" s="13" t="s">
        <v>28</v>
      </c>
      <c r="K5" s="13"/>
      <c r="L5" s="14"/>
      <c r="M5" s="15"/>
      <c r="N5" s="13"/>
      <c r="O5" s="13"/>
      <c r="P5" s="16"/>
      <c r="Q5" s="16"/>
      <c r="R5" s="16"/>
      <c r="S5" s="16"/>
      <c r="T5" s="16"/>
      <c r="U5" s="16"/>
      <c r="V5" s="17"/>
      <c r="W5" s="17"/>
      <c r="X5" s="17"/>
      <c r="Y5" s="17"/>
      <c r="Z5" s="17"/>
    </row>
    <row r="6" spans="2:50" ht="29.25" customHeight="1">
      <c r="B6" s="18" t="s">
        <v>32</v>
      </c>
      <c r="C6" s="19"/>
      <c r="D6" s="20"/>
      <c r="E6" s="21"/>
      <c r="F6" s="21"/>
      <c r="G6" s="20"/>
      <c r="H6" s="21"/>
      <c r="I6" s="21"/>
      <c r="J6" s="20"/>
      <c r="K6" s="21"/>
      <c r="L6" s="22"/>
      <c r="M6" s="23"/>
      <c r="N6" s="21"/>
      <c r="O6" s="21"/>
      <c r="P6" s="23"/>
      <c r="Q6" s="21"/>
      <c r="R6" s="24"/>
      <c r="S6" s="23"/>
      <c r="T6" s="21"/>
      <c r="U6" s="21"/>
      <c r="V6" s="24"/>
      <c r="W6" s="23"/>
      <c r="X6" s="21"/>
      <c r="Y6" s="24"/>
      <c r="Z6" s="23"/>
      <c r="AA6" s="25"/>
      <c r="AB6" s="26"/>
      <c r="AC6" s="27"/>
      <c r="AD6" s="25"/>
      <c r="AE6" s="26"/>
      <c r="AF6" s="27"/>
      <c r="AG6" s="25"/>
      <c r="AH6" s="26"/>
      <c r="AI6" s="27"/>
      <c r="AJ6" s="25"/>
      <c r="AK6" s="26"/>
      <c r="AL6" s="27"/>
      <c r="AM6" s="25"/>
      <c r="AN6" s="26"/>
      <c r="AO6" s="27"/>
      <c r="AP6" s="25"/>
      <c r="AQ6" s="26"/>
      <c r="AR6" s="27"/>
      <c r="AS6" s="25"/>
      <c r="AT6" s="26"/>
      <c r="AU6" s="27"/>
      <c r="AV6" s="25"/>
      <c r="AW6" s="26"/>
      <c r="AX6" s="27"/>
    </row>
    <row r="7" spans="2:50" ht="76.5" customHeight="1">
      <c r="B7" s="32" t="s">
        <v>50</v>
      </c>
      <c r="C7" s="33"/>
      <c r="D7" s="34"/>
      <c r="E7" s="35"/>
      <c r="F7" s="35"/>
      <c r="G7" s="34"/>
      <c r="H7" s="35"/>
      <c r="I7" s="35"/>
      <c r="J7" s="34"/>
      <c r="K7" s="35"/>
      <c r="L7" s="36"/>
      <c r="M7" s="37"/>
      <c r="N7" s="35"/>
      <c r="O7" s="35"/>
      <c r="P7" s="37"/>
      <c r="Q7" s="35"/>
      <c r="R7" s="38"/>
      <c r="S7" s="37"/>
      <c r="T7" s="35"/>
      <c r="U7" s="35"/>
      <c r="V7" s="38"/>
      <c r="W7" s="37"/>
      <c r="X7" s="35"/>
      <c r="Y7" s="38"/>
      <c r="Z7" s="37"/>
      <c r="AA7" s="25"/>
      <c r="AB7" s="26"/>
      <c r="AC7" s="27"/>
      <c r="AD7" s="25"/>
      <c r="AE7" s="26"/>
      <c r="AF7" s="27"/>
      <c r="AG7" s="25"/>
      <c r="AH7" s="26"/>
      <c r="AI7" s="27"/>
      <c r="AJ7" s="25"/>
      <c r="AK7" s="26"/>
      <c r="AL7" s="27"/>
      <c r="AM7" s="25"/>
      <c r="AN7" s="26"/>
      <c r="AO7" s="27"/>
      <c r="AP7" s="25"/>
      <c r="AQ7" s="26"/>
      <c r="AR7" s="27"/>
      <c r="AS7" s="25"/>
      <c r="AT7" s="26"/>
      <c r="AU7" s="27"/>
      <c r="AV7" s="25"/>
      <c r="AW7" s="26"/>
      <c r="AX7" s="27"/>
    </row>
    <row r="8" spans="2:50" s="51" customFormat="1" ht="51">
      <c r="B8" s="39"/>
      <c r="C8" s="40"/>
      <c r="D8" s="41" t="s">
        <v>51</v>
      </c>
      <c r="E8" s="42"/>
      <c r="F8" s="42"/>
      <c r="G8" s="43"/>
      <c r="H8" s="43"/>
      <c r="I8" s="43"/>
      <c r="J8" s="43"/>
      <c r="K8" s="44"/>
      <c r="L8" s="45"/>
      <c r="M8" s="46"/>
      <c r="N8" s="47">
        <f>+E8+F8</f>
        <v>0</v>
      </c>
      <c r="O8" s="44">
        <f>+E8</f>
        <v>0</v>
      </c>
      <c r="P8" s="48"/>
      <c r="Q8" s="49"/>
      <c r="R8" s="50"/>
      <c r="S8" s="48"/>
      <c r="T8" s="49"/>
      <c r="U8" s="49"/>
      <c r="V8" s="50"/>
      <c r="W8" s="48"/>
      <c r="X8" s="48"/>
      <c r="Y8" s="50"/>
      <c r="Z8" s="48"/>
      <c r="AA8" s="49"/>
      <c r="AB8" s="50"/>
      <c r="AC8" s="48"/>
      <c r="AD8" s="49"/>
      <c r="AE8" s="50"/>
      <c r="AF8" s="48"/>
      <c r="AG8" s="49"/>
      <c r="AH8" s="50"/>
      <c r="AI8" s="48"/>
      <c r="AJ8" s="49"/>
      <c r="AK8" s="50"/>
      <c r="AL8" s="48"/>
      <c r="AM8" s="49"/>
      <c r="AN8" s="50"/>
      <c r="AO8" s="48"/>
      <c r="AP8" s="49"/>
      <c r="AQ8" s="50"/>
      <c r="AR8" s="48"/>
      <c r="AS8" s="49"/>
      <c r="AT8" s="50"/>
      <c r="AU8" s="48"/>
      <c r="AV8" s="49"/>
      <c r="AW8" s="50"/>
      <c r="AX8" s="48"/>
    </row>
    <row r="9" spans="2:50" ht="76.5" customHeight="1">
      <c r="B9" s="32" t="s">
        <v>54</v>
      </c>
      <c r="C9" s="33"/>
      <c r="D9" s="34"/>
      <c r="E9" s="35"/>
      <c r="F9" s="35"/>
      <c r="G9" s="34"/>
      <c r="H9" s="35"/>
      <c r="I9" s="35"/>
      <c r="J9" s="34"/>
      <c r="K9" s="35"/>
      <c r="L9" s="36"/>
      <c r="M9" s="37"/>
      <c r="N9" s="35"/>
      <c r="O9" s="35"/>
      <c r="P9" s="37"/>
      <c r="Q9" s="35"/>
      <c r="R9" s="38"/>
      <c r="S9" s="37"/>
      <c r="T9" s="35"/>
      <c r="U9" s="35"/>
      <c r="V9" s="38"/>
      <c r="W9" s="37"/>
      <c r="X9" s="35"/>
      <c r="Y9" s="38"/>
      <c r="Z9" s="37"/>
      <c r="AA9" s="25"/>
      <c r="AB9" s="26"/>
      <c r="AC9" s="27"/>
      <c r="AD9" s="25"/>
      <c r="AE9" s="26"/>
      <c r="AF9" s="27"/>
      <c r="AG9" s="25"/>
      <c r="AH9" s="26"/>
      <c r="AI9" s="27"/>
      <c r="AJ9" s="25"/>
      <c r="AK9" s="26"/>
      <c r="AL9" s="27"/>
      <c r="AM9" s="25"/>
      <c r="AN9" s="26"/>
      <c r="AO9" s="27"/>
      <c r="AP9" s="25"/>
      <c r="AQ9" s="26"/>
      <c r="AR9" s="27"/>
      <c r="AS9" s="25"/>
      <c r="AT9" s="26"/>
      <c r="AU9" s="27"/>
      <c r="AV9" s="25"/>
      <c r="AW9" s="26"/>
      <c r="AX9" s="27"/>
    </row>
    <row r="10" spans="2:50" s="51" customFormat="1" ht="51">
      <c r="B10" s="39"/>
      <c r="C10" s="40"/>
      <c r="D10" s="41" t="s">
        <v>51</v>
      </c>
      <c r="E10" s="42"/>
      <c r="F10" s="42"/>
      <c r="G10" s="43"/>
      <c r="H10" s="43"/>
      <c r="I10" s="43"/>
      <c r="J10" s="43"/>
      <c r="K10" s="44"/>
      <c r="L10" s="45"/>
      <c r="M10" s="46"/>
      <c r="N10" s="47">
        <f>+E10+F10</f>
        <v>0</v>
      </c>
      <c r="O10" s="44">
        <f>+E10</f>
        <v>0</v>
      </c>
      <c r="P10" s="48"/>
      <c r="Q10" s="49"/>
      <c r="R10" s="50"/>
      <c r="S10" s="48"/>
      <c r="T10" s="49"/>
      <c r="U10" s="49"/>
      <c r="V10" s="50"/>
      <c r="W10" s="48"/>
      <c r="X10" s="48"/>
      <c r="Y10" s="50"/>
      <c r="Z10" s="48"/>
      <c r="AA10" s="49"/>
      <c r="AB10" s="50"/>
      <c r="AC10" s="48"/>
      <c r="AD10" s="49"/>
      <c r="AE10" s="50"/>
      <c r="AF10" s="48"/>
      <c r="AG10" s="49"/>
      <c r="AH10" s="50"/>
      <c r="AI10" s="48"/>
      <c r="AJ10" s="49"/>
      <c r="AK10" s="50"/>
      <c r="AL10" s="48"/>
      <c r="AM10" s="49"/>
      <c r="AN10" s="50"/>
      <c r="AO10" s="48"/>
      <c r="AP10" s="49"/>
      <c r="AQ10" s="50"/>
      <c r="AR10" s="48"/>
      <c r="AS10" s="49"/>
      <c r="AT10" s="50"/>
      <c r="AU10" s="48"/>
      <c r="AV10" s="49"/>
      <c r="AW10" s="50"/>
      <c r="AX10" s="48"/>
    </row>
    <row r="11" spans="2:50" ht="76.5" customHeight="1">
      <c r="B11" s="32" t="s">
        <v>52</v>
      </c>
      <c r="C11" s="33"/>
      <c r="D11" s="34"/>
      <c r="E11" s="35"/>
      <c r="F11" s="35"/>
      <c r="G11" s="34"/>
      <c r="H11" s="35"/>
      <c r="I11" s="35"/>
      <c r="J11" s="34"/>
      <c r="K11" s="35"/>
      <c r="L11" s="36"/>
      <c r="M11" s="37"/>
      <c r="N11" s="35"/>
      <c r="O11" s="35"/>
      <c r="P11" s="37"/>
      <c r="Q11" s="35"/>
      <c r="R11" s="38"/>
      <c r="S11" s="37"/>
      <c r="T11" s="35"/>
      <c r="U11" s="35"/>
      <c r="V11" s="38"/>
      <c r="W11" s="37"/>
      <c r="X11" s="35"/>
      <c r="Y11" s="38"/>
      <c r="Z11" s="37"/>
      <c r="AA11" s="25"/>
      <c r="AB11" s="26"/>
      <c r="AC11" s="27"/>
      <c r="AD11" s="25"/>
      <c r="AE11" s="26"/>
      <c r="AF11" s="27"/>
      <c r="AG11" s="25"/>
      <c r="AH11" s="26"/>
      <c r="AI11" s="27"/>
      <c r="AJ11" s="25"/>
      <c r="AK11" s="26"/>
      <c r="AL11" s="27"/>
      <c r="AM11" s="25"/>
      <c r="AN11" s="26"/>
      <c r="AO11" s="27"/>
      <c r="AP11" s="25"/>
      <c r="AQ11" s="26"/>
      <c r="AR11" s="27"/>
      <c r="AS11" s="25"/>
      <c r="AT11" s="26"/>
      <c r="AU11" s="27"/>
      <c r="AV11" s="25"/>
      <c r="AW11" s="26"/>
      <c r="AX11" s="27"/>
    </row>
    <row r="12" spans="2:50" s="51" customFormat="1" ht="51">
      <c r="B12" s="39"/>
      <c r="C12" s="40"/>
      <c r="D12" s="41" t="s">
        <v>51</v>
      </c>
      <c r="E12" s="42"/>
      <c r="F12" s="42"/>
      <c r="G12" s="43"/>
      <c r="H12" s="43"/>
      <c r="I12" s="43"/>
      <c r="J12" s="43"/>
      <c r="K12" s="44"/>
      <c r="L12" s="45"/>
      <c r="M12" s="46"/>
      <c r="N12" s="47">
        <f>+E12+F12</f>
        <v>0</v>
      </c>
      <c r="O12" s="44">
        <f>+E12</f>
        <v>0</v>
      </c>
      <c r="P12" s="48"/>
      <c r="Q12" s="49"/>
      <c r="R12" s="50"/>
      <c r="S12" s="48"/>
      <c r="T12" s="49"/>
      <c r="U12" s="49"/>
      <c r="V12" s="50"/>
      <c r="W12" s="48"/>
      <c r="X12" s="48"/>
      <c r="Y12" s="50"/>
      <c r="Z12" s="48"/>
      <c r="AA12" s="49"/>
      <c r="AB12" s="50"/>
      <c r="AC12" s="48"/>
      <c r="AD12" s="49"/>
      <c r="AE12" s="50"/>
      <c r="AF12" s="48"/>
      <c r="AG12" s="49"/>
      <c r="AH12" s="50"/>
      <c r="AI12" s="48"/>
      <c r="AJ12" s="49"/>
      <c r="AK12" s="50"/>
      <c r="AL12" s="48"/>
      <c r="AM12" s="49"/>
      <c r="AN12" s="50"/>
      <c r="AO12" s="48"/>
      <c r="AP12" s="49"/>
      <c r="AQ12" s="50"/>
      <c r="AR12" s="48"/>
      <c r="AS12" s="49"/>
      <c r="AT12" s="50"/>
      <c r="AU12" s="48"/>
      <c r="AV12" s="49"/>
      <c r="AW12" s="50"/>
      <c r="AX12" s="48"/>
    </row>
    <row r="13" spans="2:50" ht="37.5" customHeight="1">
      <c r="B13" s="10" t="s">
        <v>49</v>
      </c>
      <c r="C13" s="11"/>
      <c r="D13" s="12"/>
      <c r="E13" s="13"/>
      <c r="F13" s="13"/>
      <c r="G13" s="13"/>
      <c r="H13" s="13"/>
      <c r="I13" s="13"/>
      <c r="J13" s="13"/>
      <c r="K13" s="13"/>
      <c r="L13" s="14"/>
      <c r="M13" s="15"/>
      <c r="N13" s="13"/>
      <c r="O13" s="13"/>
      <c r="P13" s="16"/>
      <c r="Q13" s="16"/>
      <c r="R13" s="16"/>
      <c r="S13" s="16"/>
      <c r="T13" s="16"/>
      <c r="U13" s="16"/>
      <c r="V13" s="17"/>
      <c r="W13" s="17"/>
      <c r="X13" s="17"/>
      <c r="Y13" s="17"/>
      <c r="Z13" s="17"/>
      <c r="AA13" s="25"/>
      <c r="AB13" s="52"/>
      <c r="AC13" s="27"/>
      <c r="AD13" s="25"/>
      <c r="AE13" s="52"/>
      <c r="AF13" s="27"/>
      <c r="AG13" s="25"/>
      <c r="AH13" s="52"/>
      <c r="AI13" s="27"/>
      <c r="AJ13" s="25"/>
      <c r="AK13" s="52"/>
      <c r="AL13" s="27"/>
      <c r="AM13" s="25"/>
      <c r="AN13" s="52"/>
      <c r="AO13" s="27"/>
      <c r="AP13" s="25"/>
      <c r="AQ13" s="52"/>
      <c r="AR13" s="27"/>
      <c r="AS13" s="25"/>
      <c r="AT13" s="52"/>
      <c r="AU13" s="27"/>
      <c r="AV13" s="25"/>
      <c r="AW13" s="52"/>
      <c r="AX13" s="27"/>
    </row>
    <row r="14" spans="2:50">
      <c r="B14" s="18" t="s">
        <v>53</v>
      </c>
      <c r="C14" s="19"/>
      <c r="D14" s="20"/>
      <c r="E14" s="21"/>
      <c r="F14" s="21"/>
      <c r="G14" s="20"/>
      <c r="H14" s="21"/>
      <c r="I14" s="21"/>
      <c r="J14" s="20"/>
      <c r="K14" s="21"/>
      <c r="L14" s="22"/>
      <c r="M14" s="23"/>
      <c r="N14" s="21"/>
      <c r="O14" s="21"/>
      <c r="P14" s="23"/>
      <c r="Q14" s="21"/>
      <c r="R14" s="24"/>
      <c r="S14" s="23"/>
      <c r="T14" s="21"/>
      <c r="U14" s="21"/>
      <c r="V14" s="24"/>
      <c r="W14" s="23"/>
      <c r="X14" s="21"/>
      <c r="Y14" s="24"/>
      <c r="Z14" s="23"/>
      <c r="AA14" s="25"/>
      <c r="AB14" s="26"/>
      <c r="AC14" s="27"/>
      <c r="AD14" s="25"/>
      <c r="AE14" s="26"/>
      <c r="AF14" s="27"/>
      <c r="AG14" s="25"/>
      <c r="AH14" s="26"/>
      <c r="AI14" s="27"/>
      <c r="AJ14" s="25"/>
      <c r="AK14" s="26"/>
      <c r="AL14" s="27"/>
      <c r="AM14" s="25"/>
      <c r="AN14" s="26"/>
      <c r="AO14" s="27"/>
      <c r="AP14" s="25"/>
      <c r="AQ14" s="26"/>
      <c r="AR14" s="27"/>
      <c r="AS14" s="25"/>
      <c r="AT14" s="26"/>
      <c r="AU14" s="27"/>
      <c r="AV14" s="25"/>
      <c r="AW14" s="26"/>
      <c r="AX14" s="27"/>
    </row>
    <row r="15" spans="2:50" ht="57.75" customHeight="1">
      <c r="B15" s="32" t="s">
        <v>55</v>
      </c>
      <c r="C15" s="33"/>
      <c r="D15" s="34"/>
      <c r="E15" s="35"/>
      <c r="F15" s="35"/>
      <c r="G15" s="34"/>
      <c r="H15" s="35"/>
      <c r="I15" s="35"/>
      <c r="J15" s="34"/>
      <c r="K15" s="35"/>
      <c r="L15" s="36"/>
      <c r="M15" s="37"/>
      <c r="N15" s="35"/>
      <c r="O15" s="35"/>
      <c r="P15" s="37"/>
      <c r="Q15" s="35"/>
      <c r="R15" s="38"/>
      <c r="S15" s="37"/>
      <c r="T15" s="35"/>
      <c r="U15" s="35"/>
      <c r="V15" s="38"/>
      <c r="W15" s="37"/>
      <c r="X15" s="35"/>
      <c r="Y15" s="38"/>
      <c r="Z15" s="37"/>
      <c r="AA15" s="25"/>
      <c r="AB15" s="26"/>
      <c r="AC15" s="27"/>
      <c r="AD15" s="25"/>
      <c r="AE15" s="26"/>
      <c r="AF15" s="27"/>
      <c r="AG15" s="25"/>
      <c r="AH15" s="26"/>
      <c r="AI15" s="27"/>
      <c r="AJ15" s="25"/>
      <c r="AK15" s="26"/>
      <c r="AL15" s="27"/>
      <c r="AM15" s="25"/>
      <c r="AN15" s="26"/>
      <c r="AO15" s="27"/>
      <c r="AP15" s="25"/>
      <c r="AQ15" s="26"/>
      <c r="AR15" s="27"/>
      <c r="AS15" s="25"/>
      <c r="AT15" s="26"/>
      <c r="AU15" s="27"/>
      <c r="AV15" s="25"/>
      <c r="AW15" s="26"/>
      <c r="AX15" s="27"/>
    </row>
    <row r="16" spans="2:50" s="51" customFormat="1" ht="65.25" customHeight="1">
      <c r="B16" s="54"/>
      <c r="C16" s="55"/>
      <c r="D16" s="41" t="s">
        <v>51</v>
      </c>
      <c r="E16" s="56"/>
      <c r="F16" s="56"/>
      <c r="G16" s="57"/>
      <c r="H16" s="57"/>
      <c r="I16" s="57"/>
      <c r="J16" s="57"/>
      <c r="K16" s="58"/>
      <c r="L16" s="59"/>
      <c r="M16" s="46"/>
      <c r="N16" s="47">
        <f>+E16+F16</f>
        <v>0</v>
      </c>
      <c r="O16" s="60">
        <f>+E16</f>
        <v>0</v>
      </c>
      <c r="P16" s="48"/>
      <c r="Q16" s="57"/>
      <c r="R16" s="61"/>
      <c r="S16" s="48"/>
      <c r="T16" s="57"/>
      <c r="U16" s="57"/>
      <c r="V16" s="61"/>
      <c r="W16" s="48"/>
      <c r="X16" s="48"/>
      <c r="Y16" s="61"/>
      <c r="Z16" s="48"/>
      <c r="AA16" s="57"/>
      <c r="AB16" s="61"/>
      <c r="AC16" s="48"/>
      <c r="AD16" s="57"/>
      <c r="AE16" s="61"/>
      <c r="AF16" s="48"/>
      <c r="AG16" s="57"/>
      <c r="AH16" s="61"/>
      <c r="AI16" s="48"/>
      <c r="AJ16" s="57"/>
      <c r="AK16" s="61"/>
      <c r="AL16" s="48"/>
      <c r="AM16" s="57"/>
      <c r="AN16" s="61"/>
      <c r="AO16" s="48"/>
      <c r="AP16" s="57"/>
      <c r="AQ16" s="61"/>
      <c r="AR16" s="48"/>
      <c r="AS16" s="57"/>
      <c r="AT16" s="61"/>
      <c r="AU16" s="48"/>
      <c r="AV16" s="57"/>
      <c r="AW16" s="61"/>
      <c r="AX16" s="48"/>
    </row>
    <row r="17" spans="2:50" ht="78.75" customHeight="1">
      <c r="B17" s="62" t="s">
        <v>56</v>
      </c>
      <c r="C17" s="33"/>
      <c r="D17" s="63"/>
      <c r="E17" s="35"/>
      <c r="F17" s="35"/>
      <c r="G17" s="34"/>
      <c r="H17" s="35"/>
      <c r="I17" s="35"/>
      <c r="J17" s="34"/>
      <c r="K17" s="35"/>
      <c r="L17" s="36"/>
      <c r="M17" s="37"/>
      <c r="N17" s="35"/>
      <c r="O17" s="35"/>
      <c r="P17" s="37"/>
      <c r="Q17" s="35"/>
      <c r="R17" s="38"/>
      <c r="S17" s="37"/>
      <c r="T17" s="35"/>
      <c r="U17" s="35"/>
      <c r="V17" s="38"/>
      <c r="W17" s="37"/>
      <c r="X17" s="35"/>
      <c r="Y17" s="38"/>
      <c r="Z17" s="37"/>
      <c r="AA17" s="25"/>
      <c r="AB17" s="26"/>
      <c r="AC17" s="27"/>
      <c r="AD17" s="25"/>
      <c r="AE17" s="26"/>
      <c r="AF17" s="27"/>
      <c r="AG17" s="25"/>
      <c r="AH17" s="26"/>
      <c r="AI17" s="27"/>
      <c r="AJ17" s="25"/>
      <c r="AK17" s="26"/>
      <c r="AL17" s="27"/>
      <c r="AM17" s="25"/>
      <c r="AN17" s="26"/>
      <c r="AO17" s="27"/>
      <c r="AP17" s="25"/>
      <c r="AQ17" s="26"/>
      <c r="AR17" s="27"/>
      <c r="AS17" s="25"/>
      <c r="AT17" s="26"/>
      <c r="AU17" s="27"/>
      <c r="AV17" s="25"/>
      <c r="AW17" s="26"/>
      <c r="AX17" s="27"/>
    </row>
    <row r="18" spans="2:50" s="51" customFormat="1" ht="56.25" customHeight="1">
      <c r="B18" s="245"/>
      <c r="C18" s="156"/>
      <c r="D18" s="41" t="s">
        <v>51</v>
      </c>
      <c r="E18" s="56"/>
      <c r="F18" s="56"/>
      <c r="G18" s="57"/>
      <c r="H18" s="57"/>
      <c r="I18" s="57"/>
      <c r="J18" s="57"/>
      <c r="K18" s="58"/>
      <c r="L18" s="59"/>
      <c r="M18" s="46"/>
      <c r="N18" s="257"/>
      <c r="O18" s="47">
        <f>+E18</f>
        <v>0</v>
      </c>
      <c r="P18" s="64"/>
      <c r="Q18" s="64"/>
      <c r="R18" s="64"/>
      <c r="S18" s="64"/>
      <c r="T18" s="64"/>
      <c r="U18" s="64"/>
      <c r="V18" s="65"/>
      <c r="W18" s="48"/>
      <c r="X18" s="48"/>
      <c r="Y18" s="65"/>
      <c r="Z18" s="48"/>
    </row>
    <row r="19" spans="2:50" ht="55.5" customHeight="1">
      <c r="B19" s="62" t="s">
        <v>57</v>
      </c>
      <c r="C19" s="33"/>
      <c r="D19" s="63"/>
      <c r="E19" s="35"/>
      <c r="F19" s="35"/>
      <c r="G19" s="34"/>
      <c r="H19" s="35"/>
      <c r="I19" s="35"/>
      <c r="J19" s="34"/>
      <c r="K19" s="35"/>
      <c r="L19" s="36"/>
      <c r="M19" s="37"/>
      <c r="N19" s="35"/>
      <c r="O19" s="35"/>
      <c r="P19" s="37"/>
      <c r="Q19" s="35"/>
      <c r="R19" s="38"/>
      <c r="S19" s="37"/>
      <c r="T19" s="35"/>
      <c r="U19" s="35"/>
      <c r="V19" s="38"/>
      <c r="W19" s="37"/>
      <c r="X19" s="35"/>
      <c r="Y19" s="38"/>
      <c r="Z19" s="37"/>
      <c r="AA19" s="25"/>
      <c r="AB19" s="26"/>
      <c r="AC19" s="27"/>
      <c r="AD19" s="25"/>
      <c r="AE19" s="26"/>
      <c r="AF19" s="27"/>
      <c r="AG19" s="25"/>
      <c r="AH19" s="26"/>
      <c r="AI19" s="27"/>
      <c r="AJ19" s="25"/>
      <c r="AK19" s="26"/>
      <c r="AL19" s="27"/>
      <c r="AM19" s="25"/>
      <c r="AN19" s="26"/>
      <c r="AO19" s="27"/>
      <c r="AP19" s="25"/>
      <c r="AQ19" s="26"/>
      <c r="AR19" s="27"/>
      <c r="AS19" s="25"/>
      <c r="AT19" s="26"/>
      <c r="AU19" s="27"/>
      <c r="AV19" s="25"/>
      <c r="AW19" s="26"/>
      <c r="AX19" s="27"/>
    </row>
    <row r="20" spans="2:50" s="51" customFormat="1" ht="56.25" customHeight="1">
      <c r="B20" s="245"/>
      <c r="C20" s="156"/>
      <c r="D20" s="41" t="s">
        <v>51</v>
      </c>
      <c r="E20" s="56"/>
      <c r="F20" s="56"/>
      <c r="G20" s="57"/>
      <c r="H20" s="57"/>
      <c r="I20" s="57"/>
      <c r="J20" s="57"/>
      <c r="K20" s="58"/>
      <c r="L20" s="59"/>
      <c r="M20" s="46"/>
      <c r="N20" s="257"/>
      <c r="O20" s="47">
        <f>+E20</f>
        <v>0</v>
      </c>
      <c r="P20" s="64"/>
      <c r="Q20" s="64"/>
      <c r="R20" s="64"/>
      <c r="S20" s="64"/>
      <c r="T20" s="64"/>
      <c r="U20" s="64"/>
      <c r="V20" s="65"/>
      <c r="W20" s="48"/>
      <c r="X20" s="48"/>
      <c r="Y20" s="65"/>
      <c r="Z20" s="48"/>
    </row>
    <row r="21" spans="2:50" ht="48" customHeight="1">
      <c r="B21" s="62" t="s">
        <v>58</v>
      </c>
      <c r="C21" s="33"/>
      <c r="D21" s="63"/>
      <c r="E21" s="35"/>
      <c r="F21" s="35"/>
      <c r="G21" s="34"/>
      <c r="H21" s="35"/>
      <c r="I21" s="35"/>
      <c r="J21" s="34"/>
      <c r="K21" s="35"/>
      <c r="L21" s="36"/>
      <c r="M21" s="37"/>
      <c r="N21" s="35"/>
      <c r="O21" s="35"/>
      <c r="P21" s="37"/>
      <c r="Q21" s="35"/>
      <c r="R21" s="38"/>
      <c r="S21" s="37"/>
      <c r="T21" s="35"/>
      <c r="U21" s="35"/>
      <c r="V21" s="38"/>
      <c r="W21" s="37"/>
      <c r="X21" s="35"/>
      <c r="Y21" s="38"/>
      <c r="Z21" s="37"/>
      <c r="AA21" s="25"/>
      <c r="AB21" s="26"/>
      <c r="AC21" s="27"/>
      <c r="AD21" s="25"/>
      <c r="AE21" s="26"/>
      <c r="AF21" s="27"/>
      <c r="AG21" s="25"/>
      <c r="AH21" s="26"/>
      <c r="AI21" s="27"/>
      <c r="AJ21" s="25"/>
      <c r="AK21" s="26"/>
      <c r="AL21" s="27"/>
      <c r="AM21" s="25"/>
      <c r="AN21" s="26"/>
      <c r="AO21" s="27"/>
      <c r="AP21" s="25"/>
      <c r="AQ21" s="26"/>
      <c r="AR21" s="27"/>
      <c r="AS21" s="25"/>
      <c r="AT21" s="26"/>
      <c r="AU21" s="27"/>
      <c r="AV21" s="25"/>
      <c r="AW21" s="26"/>
      <c r="AX21" s="27"/>
    </row>
    <row r="22" spans="2:50" s="51" customFormat="1" ht="56.25" customHeight="1">
      <c r="B22" s="245"/>
      <c r="C22" s="156"/>
      <c r="D22" s="41" t="s">
        <v>51</v>
      </c>
      <c r="E22" s="56"/>
      <c r="F22" s="56"/>
      <c r="G22" s="57"/>
      <c r="H22" s="57"/>
      <c r="I22" s="57"/>
      <c r="J22" s="57"/>
      <c r="K22" s="58"/>
      <c r="L22" s="59"/>
      <c r="M22" s="46"/>
      <c r="N22" s="257"/>
      <c r="O22" s="47">
        <f>+E22</f>
        <v>0</v>
      </c>
      <c r="P22" s="64"/>
      <c r="Q22" s="64"/>
      <c r="R22" s="64"/>
      <c r="S22" s="64"/>
      <c r="T22" s="64"/>
      <c r="U22" s="64"/>
      <c r="V22" s="65"/>
      <c r="W22" s="48"/>
      <c r="X22" s="48"/>
      <c r="Y22" s="65"/>
      <c r="Z22" s="48"/>
    </row>
    <row r="23" spans="2:50" ht="36.75" customHeight="1">
      <c r="B23" s="10" t="s">
        <v>49</v>
      </c>
      <c r="C23" s="11"/>
      <c r="D23" s="12"/>
      <c r="E23" s="13"/>
      <c r="F23" s="13"/>
      <c r="G23" s="13"/>
      <c r="H23" s="13"/>
      <c r="I23" s="13"/>
      <c r="J23" s="13"/>
      <c r="K23" s="13"/>
      <c r="L23" s="14"/>
      <c r="M23" s="67"/>
      <c r="N23" s="13"/>
      <c r="O23" s="13"/>
      <c r="P23" s="16"/>
      <c r="Q23" s="16"/>
      <c r="R23" s="16"/>
      <c r="S23" s="16"/>
      <c r="T23" s="16"/>
      <c r="U23" s="16"/>
      <c r="V23" s="17"/>
      <c r="W23" s="17"/>
      <c r="X23" s="17"/>
      <c r="Y23" s="17"/>
      <c r="Z23" s="17"/>
      <c r="AA23" s="25"/>
      <c r="AB23" s="52"/>
      <c r="AC23" s="27"/>
      <c r="AD23" s="25"/>
      <c r="AE23" s="52"/>
      <c r="AF23" s="27"/>
      <c r="AG23" s="25"/>
      <c r="AH23" s="52"/>
      <c r="AI23" s="27"/>
      <c r="AJ23" s="25"/>
      <c r="AK23" s="52"/>
      <c r="AL23" s="27"/>
      <c r="AM23" s="25"/>
      <c r="AN23" s="52"/>
      <c r="AO23" s="27"/>
      <c r="AP23" s="25"/>
      <c r="AQ23" s="52"/>
      <c r="AR23" s="27"/>
      <c r="AS23" s="25"/>
      <c r="AT23" s="52"/>
      <c r="AU23" s="27"/>
      <c r="AV23" s="25"/>
      <c r="AW23" s="52"/>
      <c r="AX23" s="27"/>
    </row>
    <row r="24" spans="2:50" ht="28.5" customHeight="1">
      <c r="B24" s="18" t="s">
        <v>30</v>
      </c>
      <c r="C24" s="19"/>
      <c r="D24" s="20"/>
      <c r="E24" s="21"/>
      <c r="F24" s="21"/>
      <c r="G24" s="20"/>
      <c r="H24" s="21"/>
      <c r="I24" s="21"/>
      <c r="J24" s="20"/>
      <c r="K24" s="21"/>
      <c r="L24" s="22"/>
      <c r="M24" s="23"/>
      <c r="N24" s="21"/>
      <c r="O24" s="21"/>
      <c r="P24" s="23"/>
      <c r="Q24" s="21"/>
      <c r="R24" s="24"/>
      <c r="S24" s="23"/>
      <c r="T24" s="21"/>
      <c r="U24" s="21"/>
      <c r="V24" s="24"/>
      <c r="W24" s="23"/>
      <c r="X24" s="21"/>
      <c r="Y24" s="24"/>
      <c r="Z24" s="23"/>
      <c r="AA24" s="25"/>
      <c r="AB24" s="26"/>
      <c r="AC24" s="27"/>
      <c r="AD24" s="25"/>
      <c r="AE24" s="26"/>
      <c r="AF24" s="27"/>
      <c r="AG24" s="25"/>
      <c r="AH24" s="26"/>
      <c r="AI24" s="27"/>
      <c r="AJ24" s="25"/>
      <c r="AK24" s="26"/>
      <c r="AL24" s="27"/>
      <c r="AM24" s="25"/>
      <c r="AN24" s="26"/>
      <c r="AO24" s="27"/>
      <c r="AP24" s="25"/>
      <c r="AQ24" s="26"/>
      <c r="AR24" s="27"/>
      <c r="AS24" s="25"/>
      <c r="AT24" s="26"/>
      <c r="AU24" s="27"/>
      <c r="AV24" s="25"/>
      <c r="AW24" s="26"/>
      <c r="AX24" s="27"/>
    </row>
    <row r="25" spans="2:50" ht="55.5" customHeight="1">
      <c r="B25" s="68" t="s">
        <v>59</v>
      </c>
      <c r="C25" s="33"/>
      <c r="D25" s="34"/>
      <c r="E25" s="35"/>
      <c r="F25" s="35"/>
      <c r="G25" s="34"/>
      <c r="H25" s="35"/>
      <c r="I25" s="35"/>
      <c r="J25" s="34"/>
      <c r="K25" s="35"/>
      <c r="L25" s="36"/>
      <c r="M25" s="37"/>
      <c r="N25" s="35"/>
      <c r="O25" s="35"/>
      <c r="P25" s="37"/>
      <c r="Q25" s="35"/>
      <c r="R25" s="38"/>
      <c r="S25" s="37"/>
      <c r="T25" s="35"/>
      <c r="U25" s="35"/>
      <c r="V25" s="38"/>
      <c r="W25" s="37"/>
      <c r="X25" s="35"/>
      <c r="Y25" s="38"/>
      <c r="Z25" s="37"/>
      <c r="AA25" s="25"/>
      <c r="AB25" s="26"/>
      <c r="AC25" s="27"/>
      <c r="AD25" s="25"/>
      <c r="AE25" s="26"/>
      <c r="AF25" s="27"/>
      <c r="AG25" s="25"/>
      <c r="AH25" s="26"/>
      <c r="AI25" s="27"/>
      <c r="AJ25" s="25"/>
      <c r="AK25" s="26"/>
      <c r="AL25" s="27"/>
      <c r="AM25" s="25"/>
      <c r="AN25" s="26"/>
      <c r="AO25" s="27"/>
      <c r="AP25" s="25"/>
      <c r="AQ25" s="26"/>
      <c r="AR25" s="27"/>
      <c r="AS25" s="25"/>
      <c r="AT25" s="26"/>
      <c r="AU25" s="27"/>
      <c r="AV25" s="25"/>
      <c r="AW25" s="26"/>
      <c r="AX25" s="27"/>
    </row>
    <row r="26" spans="2:50" s="78" customFormat="1" ht="64.5" customHeight="1">
      <c r="B26" s="69"/>
      <c r="C26" s="70"/>
      <c r="D26" s="41" t="s">
        <v>51</v>
      </c>
      <c r="E26" s="71"/>
      <c r="F26" s="72"/>
      <c r="G26" s="73"/>
      <c r="H26" s="73"/>
      <c r="I26" s="73"/>
      <c r="J26" s="73"/>
      <c r="K26" s="73"/>
      <c r="L26" s="74"/>
      <c r="M26" s="75"/>
      <c r="N26" s="76">
        <f>+E26</f>
        <v>0</v>
      </c>
      <c r="O26" s="77">
        <f>+E26</f>
        <v>0</v>
      </c>
      <c r="P26" s="48"/>
      <c r="Q26" s="49"/>
      <c r="R26" s="61"/>
      <c r="S26" s="48"/>
      <c r="T26" s="49"/>
      <c r="U26" s="49"/>
      <c r="V26" s="61"/>
      <c r="W26" s="48"/>
      <c r="X26" s="48"/>
      <c r="Y26" s="61"/>
      <c r="Z26" s="48"/>
      <c r="AA26" s="49"/>
      <c r="AB26" s="61"/>
      <c r="AC26" s="48"/>
      <c r="AD26" s="49"/>
      <c r="AE26" s="61"/>
      <c r="AF26" s="48"/>
      <c r="AG26" s="49"/>
      <c r="AH26" s="61"/>
      <c r="AI26" s="48"/>
      <c r="AJ26" s="49"/>
      <c r="AK26" s="61"/>
      <c r="AL26" s="48"/>
      <c r="AM26" s="49"/>
      <c r="AN26" s="61"/>
      <c r="AO26" s="48"/>
      <c r="AP26" s="49"/>
      <c r="AQ26" s="61"/>
      <c r="AR26" s="48"/>
      <c r="AS26" s="49"/>
      <c r="AT26" s="61"/>
      <c r="AU26" s="48"/>
      <c r="AV26" s="49"/>
      <c r="AW26" s="61"/>
      <c r="AX26" s="48"/>
    </row>
    <row r="27" spans="2:50" ht="40.5" customHeight="1">
      <c r="B27" s="34" t="s">
        <v>60</v>
      </c>
      <c r="C27" s="33"/>
      <c r="D27" s="34"/>
      <c r="E27" s="35"/>
      <c r="F27" s="35"/>
      <c r="G27" s="34"/>
      <c r="H27" s="35"/>
      <c r="I27" s="35"/>
      <c r="J27" s="34"/>
      <c r="K27" s="35"/>
      <c r="L27" s="36"/>
      <c r="M27" s="37"/>
      <c r="N27" s="35"/>
      <c r="O27" s="35"/>
      <c r="P27" s="37"/>
      <c r="Q27" s="35"/>
      <c r="R27" s="38"/>
      <c r="S27" s="37"/>
      <c r="T27" s="35"/>
      <c r="U27" s="35"/>
      <c r="V27" s="38"/>
      <c r="W27" s="37"/>
      <c r="X27" s="35"/>
      <c r="Y27" s="38"/>
      <c r="Z27" s="37"/>
      <c r="AA27" s="25"/>
      <c r="AB27" s="26"/>
      <c r="AC27" s="27"/>
      <c r="AD27" s="25"/>
      <c r="AE27" s="26"/>
      <c r="AF27" s="27"/>
      <c r="AG27" s="25"/>
      <c r="AH27" s="26"/>
      <c r="AI27" s="27"/>
      <c r="AJ27" s="25"/>
      <c r="AK27" s="26"/>
      <c r="AL27" s="27"/>
      <c r="AM27" s="25"/>
      <c r="AN27" s="26"/>
      <c r="AO27" s="27"/>
      <c r="AP27" s="25"/>
      <c r="AQ27" s="26"/>
      <c r="AR27" s="27"/>
      <c r="AS27" s="25"/>
      <c r="AT27" s="26"/>
      <c r="AU27" s="27"/>
      <c r="AV27" s="25"/>
      <c r="AW27" s="26"/>
      <c r="AX27" s="27"/>
    </row>
    <row r="28" spans="2:50" s="78" customFormat="1" ht="51">
      <c r="B28" s="69"/>
      <c r="C28" s="79"/>
      <c r="D28" s="41" t="s">
        <v>51</v>
      </c>
      <c r="E28" s="71"/>
      <c r="F28" s="72"/>
      <c r="G28" s="80"/>
      <c r="H28" s="80"/>
      <c r="I28" s="80"/>
      <c r="J28" s="80"/>
      <c r="K28" s="73"/>
      <c r="L28" s="74"/>
      <c r="M28" s="75"/>
      <c r="N28" s="76">
        <f>+E28</f>
        <v>0</v>
      </c>
      <c r="O28" s="77">
        <f>+E28</f>
        <v>0</v>
      </c>
      <c r="P28" s="48"/>
      <c r="Q28" s="49"/>
      <c r="R28" s="61"/>
      <c r="S28" s="48"/>
      <c r="T28" s="49"/>
      <c r="U28" s="49"/>
      <c r="V28" s="61"/>
      <c r="W28" s="48"/>
      <c r="X28" s="48"/>
      <c r="Y28" s="61"/>
      <c r="Z28" s="48"/>
      <c r="AA28" s="49"/>
      <c r="AB28" s="61"/>
      <c r="AC28" s="48"/>
      <c r="AD28" s="49"/>
      <c r="AE28" s="61"/>
      <c r="AF28" s="48"/>
      <c r="AG28" s="49"/>
      <c r="AH28" s="61"/>
      <c r="AI28" s="48"/>
      <c r="AJ28" s="49"/>
      <c r="AK28" s="61"/>
      <c r="AL28" s="48"/>
      <c r="AM28" s="49"/>
      <c r="AN28" s="61"/>
      <c r="AO28" s="48"/>
      <c r="AP28" s="49"/>
      <c r="AQ28" s="61"/>
      <c r="AR28" s="48"/>
      <c r="AS28" s="49"/>
      <c r="AT28" s="61"/>
      <c r="AU28" s="48"/>
      <c r="AV28" s="49"/>
      <c r="AW28" s="61"/>
      <c r="AX28" s="48"/>
    </row>
    <row r="29" spans="2:50" ht="54" customHeight="1">
      <c r="B29" s="34" t="s">
        <v>61</v>
      </c>
      <c r="C29" s="33"/>
      <c r="D29" s="34"/>
      <c r="E29" s="35"/>
      <c r="F29" s="35"/>
      <c r="G29" s="34"/>
      <c r="H29" s="35"/>
      <c r="I29" s="35"/>
      <c r="J29" s="34"/>
      <c r="K29" s="35"/>
      <c r="L29" s="36"/>
      <c r="M29" s="37"/>
      <c r="N29" s="35"/>
      <c r="O29" s="35"/>
      <c r="P29" s="37"/>
      <c r="Q29" s="35"/>
      <c r="R29" s="38"/>
      <c r="S29" s="37"/>
      <c r="T29" s="35"/>
      <c r="U29" s="35"/>
      <c r="V29" s="38"/>
      <c r="W29" s="37"/>
      <c r="X29" s="35"/>
      <c r="Y29" s="38"/>
      <c r="Z29" s="37"/>
      <c r="AA29" s="25"/>
      <c r="AB29" s="26"/>
      <c r="AC29" s="27"/>
      <c r="AD29" s="25"/>
      <c r="AE29" s="26"/>
      <c r="AF29" s="27"/>
      <c r="AG29" s="25"/>
      <c r="AH29" s="26"/>
      <c r="AI29" s="27"/>
      <c r="AJ29" s="25"/>
      <c r="AK29" s="26"/>
      <c r="AL29" s="27"/>
      <c r="AM29" s="25"/>
      <c r="AN29" s="26"/>
      <c r="AO29" s="27"/>
      <c r="AP29" s="25"/>
      <c r="AQ29" s="26"/>
      <c r="AR29" s="27"/>
      <c r="AS29" s="25"/>
      <c r="AT29" s="26"/>
      <c r="AU29" s="27"/>
      <c r="AV29" s="25"/>
      <c r="AW29" s="26"/>
      <c r="AX29" s="27"/>
    </row>
    <row r="30" spans="2:50" s="78" customFormat="1" ht="57" customHeight="1">
      <c r="B30" s="69"/>
      <c r="C30" s="79"/>
      <c r="D30" s="41" t="s">
        <v>51</v>
      </c>
      <c r="E30" s="71"/>
      <c r="F30" s="72"/>
      <c r="G30" s="80"/>
      <c r="H30" s="80"/>
      <c r="I30" s="80"/>
      <c r="J30" s="80"/>
      <c r="K30" s="73"/>
      <c r="L30" s="74"/>
      <c r="M30" s="75"/>
      <c r="N30" s="60">
        <f>+E30</f>
        <v>0</v>
      </c>
      <c r="O30" s="60">
        <f>+E30</f>
        <v>0</v>
      </c>
      <c r="P30" s="64"/>
      <c r="Q30" s="64"/>
      <c r="R30" s="61"/>
      <c r="S30" s="64"/>
      <c r="T30" s="64"/>
      <c r="U30" s="64"/>
      <c r="V30" s="61"/>
      <c r="W30" s="48"/>
      <c r="X30" s="48"/>
      <c r="Y30" s="61"/>
      <c r="Z30" s="48"/>
      <c r="AA30" s="64"/>
      <c r="AB30" s="61"/>
      <c r="AC30" s="64"/>
      <c r="AD30" s="64"/>
      <c r="AE30" s="61"/>
      <c r="AF30" s="64"/>
      <c r="AG30" s="64"/>
      <c r="AH30" s="61"/>
      <c r="AI30" s="64"/>
      <c r="AJ30" s="64"/>
      <c r="AK30" s="61"/>
      <c r="AL30" s="64"/>
      <c r="AM30" s="64"/>
      <c r="AN30" s="61"/>
      <c r="AO30" s="64"/>
      <c r="AP30" s="64"/>
      <c r="AQ30" s="61"/>
      <c r="AR30" s="64"/>
      <c r="AS30" s="64"/>
      <c r="AT30" s="61"/>
      <c r="AU30" s="64"/>
      <c r="AV30" s="64"/>
      <c r="AW30" s="61"/>
      <c r="AX30" s="64"/>
    </row>
    <row r="31" spans="2:50" ht="42" customHeight="1">
      <c r="B31" s="68" t="s">
        <v>62</v>
      </c>
      <c r="C31" s="33"/>
      <c r="D31" s="34"/>
      <c r="E31" s="35"/>
      <c r="F31" s="35"/>
      <c r="G31" s="34"/>
      <c r="H31" s="35"/>
      <c r="I31" s="35"/>
      <c r="J31" s="34"/>
      <c r="K31" s="35"/>
      <c r="L31" s="36"/>
      <c r="M31" s="37"/>
      <c r="N31" s="35"/>
      <c r="O31" s="35"/>
      <c r="P31" s="37"/>
      <c r="Q31" s="35"/>
      <c r="R31" s="38"/>
      <c r="S31" s="37"/>
      <c r="T31" s="35"/>
      <c r="U31" s="35"/>
      <c r="V31" s="38"/>
      <c r="W31" s="37"/>
      <c r="X31" s="35"/>
      <c r="Y31" s="38"/>
      <c r="Z31" s="37"/>
      <c r="AA31" s="25"/>
      <c r="AB31" s="26"/>
      <c r="AC31" s="27"/>
      <c r="AD31" s="25"/>
      <c r="AE31" s="26"/>
      <c r="AF31" s="27"/>
      <c r="AG31" s="25"/>
      <c r="AH31" s="26"/>
      <c r="AI31" s="27"/>
      <c r="AJ31" s="25"/>
      <c r="AK31" s="26"/>
      <c r="AL31" s="27"/>
      <c r="AM31" s="25"/>
      <c r="AN31" s="26"/>
      <c r="AO31" s="27"/>
      <c r="AP31" s="25"/>
      <c r="AQ31" s="26"/>
      <c r="AR31" s="27"/>
      <c r="AS31" s="25"/>
      <c r="AT31" s="26"/>
      <c r="AU31" s="27"/>
      <c r="AV31" s="25"/>
      <c r="AW31" s="26"/>
      <c r="AX31" s="27"/>
    </row>
    <row r="32" spans="2:50" s="78" customFormat="1" ht="51">
      <c r="B32" s="69"/>
      <c r="C32" s="79"/>
      <c r="D32" s="41" t="s">
        <v>51</v>
      </c>
      <c r="E32" s="71"/>
      <c r="F32" s="71"/>
      <c r="G32" s="80"/>
      <c r="H32" s="80"/>
      <c r="I32" s="80"/>
      <c r="J32" s="80"/>
      <c r="K32" s="73"/>
      <c r="L32" s="74"/>
      <c r="M32" s="75"/>
      <c r="N32" s="81">
        <f>F32</f>
        <v>0</v>
      </c>
      <c r="O32" s="82"/>
      <c r="P32" s="64"/>
      <c r="Q32" s="64"/>
      <c r="R32" s="61"/>
      <c r="S32" s="64"/>
      <c r="T32" s="83"/>
      <c r="U32" s="83">
        <f>+F32</f>
        <v>0</v>
      </c>
      <c r="V32" s="61"/>
      <c r="W32" s="48"/>
      <c r="X32" s="48"/>
      <c r="Y32" s="61"/>
      <c r="Z32" s="48"/>
      <c r="AA32" s="64"/>
      <c r="AB32" s="61"/>
      <c r="AC32" s="64"/>
      <c r="AD32" s="64"/>
      <c r="AE32" s="61"/>
      <c r="AF32" s="64"/>
      <c r="AG32" s="64"/>
      <c r="AH32" s="61"/>
      <c r="AI32" s="64"/>
      <c r="AJ32" s="64"/>
      <c r="AK32" s="61"/>
      <c r="AL32" s="64"/>
      <c r="AM32" s="64"/>
      <c r="AN32" s="61"/>
      <c r="AO32" s="64"/>
      <c r="AP32" s="64"/>
      <c r="AQ32" s="61"/>
      <c r="AR32" s="64"/>
      <c r="AS32" s="64"/>
      <c r="AT32" s="61"/>
      <c r="AU32" s="64"/>
      <c r="AV32" s="64"/>
      <c r="AW32" s="61"/>
      <c r="AX32" s="64"/>
    </row>
    <row r="33" spans="1:50" ht="26.25" customHeight="1">
      <c r="B33" s="10" t="s">
        <v>63</v>
      </c>
      <c r="C33" s="11"/>
      <c r="D33" s="12"/>
      <c r="E33" s="13"/>
      <c r="F33" s="13"/>
      <c r="G33" s="13"/>
      <c r="H33" s="13"/>
      <c r="I33" s="13"/>
      <c r="J33" s="13"/>
      <c r="K33" s="13"/>
      <c r="L33" s="14"/>
      <c r="M33" s="15"/>
      <c r="N33" s="13"/>
      <c r="O33" s="13"/>
      <c r="P33" s="16"/>
      <c r="Q33" s="16"/>
      <c r="R33" s="16"/>
      <c r="S33" s="16"/>
      <c r="T33" s="16"/>
      <c r="U33" s="16"/>
      <c r="V33" s="17"/>
      <c r="W33" s="17"/>
      <c r="X33" s="17"/>
      <c r="Y33" s="17"/>
      <c r="Z33" s="17"/>
      <c r="AA33" s="25"/>
      <c r="AB33" s="52"/>
      <c r="AC33" s="27"/>
      <c r="AD33" s="25"/>
      <c r="AE33" s="52"/>
      <c r="AF33" s="27"/>
      <c r="AG33" s="25"/>
      <c r="AH33" s="52"/>
      <c r="AI33" s="27"/>
      <c r="AJ33" s="25"/>
      <c r="AK33" s="52"/>
      <c r="AL33" s="27"/>
      <c r="AM33" s="25"/>
      <c r="AN33" s="52"/>
      <c r="AO33" s="27"/>
      <c r="AP33" s="25"/>
      <c r="AQ33" s="52"/>
      <c r="AR33" s="27"/>
      <c r="AS33" s="25"/>
      <c r="AT33" s="52"/>
      <c r="AU33" s="27"/>
      <c r="AV33" s="25"/>
      <c r="AW33" s="52"/>
      <c r="AX33" s="27"/>
    </row>
    <row r="34" spans="1:50" ht="38.25">
      <c r="B34" s="265" t="s">
        <v>64</v>
      </c>
      <c r="C34" s="86"/>
      <c r="D34" s="87"/>
      <c r="E34" s="86"/>
      <c r="F34" s="86"/>
      <c r="G34" s="88"/>
      <c r="H34" s="86"/>
      <c r="I34" s="86"/>
      <c r="J34" s="88"/>
      <c r="K34" s="86"/>
      <c r="L34" s="31"/>
      <c r="M34" s="23"/>
      <c r="N34" s="21"/>
      <c r="O34" s="25"/>
      <c r="P34" s="23"/>
      <c r="Q34" s="21"/>
      <c r="R34" s="26"/>
      <c r="S34" s="23"/>
      <c r="T34" s="21"/>
      <c r="U34" s="21"/>
      <c r="V34" s="26"/>
      <c r="W34" s="23"/>
      <c r="X34" s="21"/>
      <c r="Y34" s="26"/>
      <c r="Z34" s="23"/>
      <c r="AA34" s="21"/>
      <c r="AB34" s="26"/>
      <c r="AC34" s="23"/>
      <c r="AD34" s="21"/>
      <c r="AE34" s="26"/>
      <c r="AF34" s="23"/>
      <c r="AG34" s="21"/>
      <c r="AH34" s="26"/>
      <c r="AI34" s="23"/>
      <c r="AJ34" s="21"/>
      <c r="AK34" s="26"/>
      <c r="AL34" s="23"/>
      <c r="AM34" s="21"/>
      <c r="AN34" s="26"/>
      <c r="AO34" s="23"/>
      <c r="AP34" s="21"/>
      <c r="AQ34" s="26"/>
      <c r="AR34" s="23"/>
      <c r="AS34" s="21"/>
      <c r="AT34" s="26"/>
      <c r="AU34" s="23"/>
      <c r="AV34" s="21"/>
      <c r="AW34" s="26"/>
      <c r="AX34" s="23"/>
    </row>
    <row r="35" spans="1:50" ht="63" customHeight="1">
      <c r="B35" s="266" t="s">
        <v>65</v>
      </c>
      <c r="C35" s="33"/>
      <c r="D35" s="34"/>
      <c r="E35" s="35"/>
      <c r="F35" s="35"/>
      <c r="G35" s="34"/>
      <c r="H35" s="35"/>
      <c r="I35" s="35"/>
      <c r="J35" s="34"/>
      <c r="K35" s="35"/>
      <c r="L35" s="36"/>
      <c r="M35" s="37"/>
      <c r="N35" s="35"/>
      <c r="O35" s="35"/>
      <c r="P35" s="37"/>
      <c r="Q35" s="35"/>
      <c r="R35" s="38"/>
      <c r="S35" s="37"/>
      <c r="T35" s="35"/>
      <c r="U35" s="35"/>
      <c r="V35" s="38"/>
      <c r="W35" s="37"/>
      <c r="X35" s="35"/>
      <c r="Y35" s="38"/>
      <c r="Z35" s="37"/>
      <c r="AA35" s="25"/>
      <c r="AB35" s="26"/>
      <c r="AC35" s="27"/>
      <c r="AD35" s="25"/>
      <c r="AE35" s="26"/>
      <c r="AF35" s="27"/>
      <c r="AG35" s="25"/>
      <c r="AH35" s="26"/>
      <c r="AI35" s="27"/>
      <c r="AJ35" s="25"/>
      <c r="AK35" s="26"/>
      <c r="AL35" s="27"/>
      <c r="AM35" s="25"/>
      <c r="AN35" s="26"/>
      <c r="AO35" s="27"/>
      <c r="AP35" s="25"/>
      <c r="AQ35" s="26"/>
      <c r="AR35" s="27"/>
      <c r="AS35" s="25"/>
      <c r="AT35" s="26"/>
      <c r="AU35" s="27"/>
      <c r="AV35" s="25"/>
      <c r="AW35" s="26"/>
      <c r="AX35" s="27"/>
    </row>
    <row r="36" spans="1:50" s="98" customFormat="1" ht="87.75" customHeight="1">
      <c r="B36" s="255"/>
      <c r="C36" s="260"/>
      <c r="D36" s="259" t="s">
        <v>66</v>
      </c>
      <c r="E36" s="72"/>
      <c r="F36" s="90"/>
      <c r="G36" s="91"/>
      <c r="H36" s="91"/>
      <c r="I36" s="91"/>
      <c r="J36" s="92"/>
      <c r="K36" s="93"/>
      <c r="L36" s="94"/>
      <c r="M36" s="95"/>
      <c r="N36" s="264"/>
      <c r="O36" s="82"/>
      <c r="P36" s="96"/>
      <c r="Q36" s="97">
        <f>+F36</f>
        <v>0</v>
      </c>
      <c r="R36" s="61"/>
      <c r="S36" s="96"/>
      <c r="T36" s="57"/>
      <c r="U36" s="57"/>
      <c r="V36" s="61"/>
      <c r="W36" s="48"/>
      <c r="X36" s="48"/>
      <c r="Y36" s="61"/>
      <c r="Z36" s="48"/>
      <c r="AA36" s="263"/>
      <c r="AB36" s="61"/>
      <c r="AC36" s="96"/>
      <c r="AD36" s="263"/>
      <c r="AE36" s="61"/>
      <c r="AF36" s="96"/>
      <c r="AG36" s="263"/>
      <c r="AH36" s="61"/>
      <c r="AI36" s="96"/>
      <c r="AJ36" s="263"/>
      <c r="AK36" s="61"/>
      <c r="AL36" s="96"/>
      <c r="AM36" s="263"/>
      <c r="AN36" s="61"/>
      <c r="AO36" s="96"/>
      <c r="AP36" s="263"/>
      <c r="AQ36" s="61"/>
      <c r="AR36" s="96"/>
      <c r="AS36" s="263"/>
      <c r="AT36" s="61"/>
      <c r="AU36" s="96"/>
      <c r="AV36" s="263"/>
      <c r="AW36" s="61"/>
      <c r="AX36" s="96"/>
    </row>
    <row r="37" spans="1:50" ht="51">
      <c r="B37" s="266" t="s">
        <v>67</v>
      </c>
      <c r="C37" s="33"/>
      <c r="D37" s="34"/>
      <c r="E37" s="35"/>
      <c r="F37" s="35"/>
      <c r="G37" s="34"/>
      <c r="H37" s="35"/>
      <c r="I37" s="35"/>
      <c r="J37" s="34"/>
      <c r="K37" s="35"/>
      <c r="L37" s="36"/>
      <c r="M37" s="37"/>
      <c r="N37" s="35"/>
      <c r="O37" s="35"/>
      <c r="P37" s="37"/>
      <c r="Q37" s="35"/>
      <c r="R37" s="38"/>
      <c r="S37" s="37"/>
      <c r="T37" s="35"/>
      <c r="U37" s="35"/>
      <c r="V37" s="38"/>
      <c r="W37" s="37"/>
      <c r="X37" s="35"/>
      <c r="Y37" s="38"/>
      <c r="Z37" s="37"/>
      <c r="AA37" s="25"/>
      <c r="AB37" s="26"/>
      <c r="AC37" s="27"/>
      <c r="AD37" s="25"/>
      <c r="AE37" s="26"/>
      <c r="AF37" s="27"/>
      <c r="AG37" s="25"/>
      <c r="AH37" s="26"/>
      <c r="AI37" s="27"/>
      <c r="AJ37" s="25"/>
      <c r="AK37" s="26"/>
      <c r="AL37" s="27"/>
      <c r="AM37" s="25"/>
      <c r="AN37" s="26"/>
      <c r="AO37" s="27"/>
      <c r="AP37" s="25"/>
      <c r="AQ37" s="26"/>
      <c r="AR37" s="27"/>
      <c r="AS37" s="25"/>
      <c r="AT37" s="26"/>
      <c r="AU37" s="27"/>
      <c r="AV37" s="25"/>
      <c r="AW37" s="26"/>
      <c r="AX37" s="27"/>
    </row>
    <row r="38" spans="1:50" s="98" customFormat="1" ht="76.5" customHeight="1">
      <c r="B38" s="262"/>
      <c r="C38" s="256"/>
      <c r="D38" s="251" t="s">
        <v>66</v>
      </c>
      <c r="E38" s="72"/>
      <c r="F38" s="100"/>
      <c r="G38" s="101"/>
      <c r="H38" s="102"/>
      <c r="I38" s="102"/>
      <c r="J38" s="101"/>
      <c r="K38" s="100"/>
      <c r="L38" s="94"/>
      <c r="M38" s="95"/>
      <c r="N38" s="253">
        <f>SUM(F38:F38)</f>
        <v>0</v>
      </c>
      <c r="O38" s="82"/>
      <c r="P38" s="96"/>
      <c r="Q38" s="97">
        <f>+F38</f>
        <v>0</v>
      </c>
      <c r="R38" s="61"/>
      <c r="S38" s="96"/>
      <c r="T38" s="102"/>
      <c r="U38" s="102"/>
      <c r="V38" s="61"/>
      <c r="W38" s="48"/>
      <c r="X38" s="48"/>
      <c r="Y38" s="61"/>
      <c r="Z38" s="48"/>
      <c r="AA38" s="261"/>
      <c r="AB38" s="61"/>
      <c r="AC38" s="96"/>
      <c r="AD38" s="261"/>
      <c r="AE38" s="61"/>
      <c r="AF38" s="96"/>
      <c r="AG38" s="261"/>
      <c r="AH38" s="61"/>
      <c r="AI38" s="96"/>
      <c r="AJ38" s="261"/>
      <c r="AK38" s="61"/>
      <c r="AL38" s="96"/>
      <c r="AM38" s="261"/>
      <c r="AN38" s="61"/>
      <c r="AO38" s="96"/>
      <c r="AP38" s="261"/>
      <c r="AQ38" s="61"/>
      <c r="AR38" s="96"/>
      <c r="AS38" s="261"/>
      <c r="AT38" s="61"/>
      <c r="AU38" s="96"/>
      <c r="AV38" s="261"/>
      <c r="AW38" s="61"/>
      <c r="AX38" s="96"/>
    </row>
    <row r="39" spans="1:50" ht="31.5" customHeight="1">
      <c r="B39" s="10" t="s">
        <v>63</v>
      </c>
      <c r="C39" s="11"/>
      <c r="D39" s="12"/>
      <c r="E39" s="13"/>
      <c r="F39" s="13"/>
      <c r="G39" s="13"/>
      <c r="H39" s="13"/>
      <c r="I39" s="13"/>
      <c r="J39" s="13"/>
      <c r="K39" s="13"/>
      <c r="L39" s="14"/>
      <c r="M39" s="15"/>
      <c r="N39" s="13"/>
      <c r="O39" s="13"/>
      <c r="P39" s="16"/>
      <c r="Q39" s="16"/>
      <c r="R39" s="16"/>
      <c r="S39" s="16"/>
      <c r="T39" s="16"/>
      <c r="U39" s="16"/>
      <c r="V39" s="17"/>
      <c r="W39" s="17"/>
      <c r="X39" s="17"/>
      <c r="Y39" s="17"/>
      <c r="Z39" s="17"/>
      <c r="AA39" s="25"/>
      <c r="AB39" s="52"/>
      <c r="AC39" s="27"/>
      <c r="AD39" s="25"/>
      <c r="AE39" s="52"/>
      <c r="AF39" s="27"/>
      <c r="AG39" s="25"/>
      <c r="AH39" s="52"/>
      <c r="AI39" s="27"/>
      <c r="AJ39" s="25"/>
      <c r="AK39" s="52"/>
      <c r="AL39" s="27"/>
      <c r="AM39" s="25"/>
      <c r="AN39" s="52"/>
      <c r="AO39" s="27"/>
      <c r="AP39" s="25"/>
      <c r="AQ39" s="52"/>
      <c r="AR39" s="27"/>
      <c r="AS39" s="25"/>
      <c r="AT39" s="52"/>
      <c r="AU39" s="27"/>
      <c r="AV39" s="25"/>
      <c r="AW39" s="52"/>
      <c r="AX39" s="27"/>
    </row>
    <row r="40" spans="1:50">
      <c r="B40" s="86" t="s">
        <v>68</v>
      </c>
      <c r="C40" s="86"/>
      <c r="D40" s="20"/>
      <c r="E40" s="21"/>
      <c r="F40" s="21"/>
      <c r="G40" s="20"/>
      <c r="H40" s="21"/>
      <c r="I40" s="21"/>
      <c r="J40" s="20"/>
      <c r="K40" s="21"/>
      <c r="L40" s="22"/>
      <c r="M40" s="23"/>
      <c r="N40" s="21"/>
      <c r="O40" s="21"/>
      <c r="P40" s="23"/>
      <c r="Q40" s="21"/>
      <c r="R40" s="24"/>
      <c r="S40" s="23"/>
      <c r="T40" s="21"/>
      <c r="U40" s="21"/>
      <c r="V40" s="24"/>
      <c r="W40" s="23"/>
      <c r="X40" s="21"/>
      <c r="Y40" s="24"/>
      <c r="Z40" s="23"/>
      <c r="AA40" s="21"/>
      <c r="AB40" s="24"/>
      <c r="AC40" s="23"/>
      <c r="AD40" s="21"/>
      <c r="AE40" s="24"/>
      <c r="AF40" s="23"/>
      <c r="AG40" s="21"/>
      <c r="AH40" s="24"/>
      <c r="AI40" s="23"/>
      <c r="AJ40" s="21"/>
      <c r="AK40" s="24"/>
      <c r="AL40" s="23"/>
      <c r="AM40" s="21"/>
      <c r="AN40" s="24"/>
      <c r="AO40" s="23"/>
      <c r="AP40" s="21"/>
      <c r="AQ40" s="24"/>
      <c r="AR40" s="23"/>
      <c r="AS40" s="21"/>
      <c r="AT40" s="24"/>
      <c r="AU40" s="23"/>
      <c r="AV40" s="21"/>
      <c r="AW40" s="24"/>
      <c r="AX40" s="23"/>
    </row>
    <row r="41" spans="1:50" s="127" customFormat="1" ht="36" customHeight="1">
      <c r="B41" s="89" t="s">
        <v>69</v>
      </c>
      <c r="C41" s="33"/>
      <c r="D41" s="34"/>
      <c r="E41" s="35"/>
      <c r="F41" s="35"/>
      <c r="G41" s="35"/>
      <c r="H41" s="35"/>
      <c r="I41" s="35"/>
      <c r="J41" s="35"/>
      <c r="K41" s="128"/>
      <c r="L41" s="129"/>
      <c r="M41" s="37"/>
      <c r="N41" s="130"/>
      <c r="O41" s="35"/>
      <c r="P41" s="131"/>
      <c r="Q41" s="131"/>
      <c r="R41" s="131"/>
      <c r="S41" s="131"/>
      <c r="T41" s="131"/>
      <c r="U41" s="131"/>
      <c r="V41" s="132"/>
      <c r="W41" s="132"/>
      <c r="X41" s="132"/>
      <c r="Y41" s="132"/>
      <c r="Z41" s="132"/>
    </row>
    <row r="42" spans="1:50" s="51" customFormat="1" ht="65.25" customHeight="1">
      <c r="A42" s="1"/>
      <c r="B42" s="245"/>
      <c r="C42" s="156"/>
      <c r="D42" s="246" t="s">
        <v>66</v>
      </c>
      <c r="E42" s="133"/>
      <c r="F42" s="133"/>
      <c r="G42" s="64"/>
      <c r="H42" s="64"/>
      <c r="I42" s="64"/>
      <c r="J42" s="64"/>
      <c r="K42" s="134"/>
      <c r="L42" s="85"/>
      <c r="M42" s="135"/>
      <c r="N42" s="258" t="e">
        <f>+E42+#REF!+#REF!</f>
        <v>#REF!</v>
      </c>
      <c r="O42" s="56">
        <f>+E42</f>
        <v>0</v>
      </c>
      <c r="P42" s="84"/>
      <c r="Q42" s="84"/>
      <c r="R42" s="84"/>
      <c r="S42" s="84"/>
      <c r="T42" s="84"/>
      <c r="U42" s="84"/>
      <c r="V42" s="65"/>
      <c r="W42" s="48"/>
      <c r="X42" s="48"/>
      <c r="Y42" s="65"/>
      <c r="Z42" s="48"/>
    </row>
    <row r="43" spans="1:50" ht="21.75" customHeight="1">
      <c r="B43" s="10" t="s">
        <v>63</v>
      </c>
      <c r="C43" s="11"/>
      <c r="D43" s="12"/>
      <c r="E43" s="13"/>
      <c r="F43" s="13"/>
      <c r="G43" s="13"/>
      <c r="H43" s="13"/>
      <c r="I43" s="13"/>
      <c r="J43" s="13"/>
      <c r="K43" s="13"/>
      <c r="L43" s="14"/>
      <c r="M43" s="15"/>
      <c r="N43" s="13"/>
      <c r="O43" s="13"/>
      <c r="P43" s="16"/>
      <c r="Q43" s="16"/>
      <c r="R43" s="16"/>
      <c r="S43" s="16"/>
      <c r="T43" s="16"/>
      <c r="U43" s="16"/>
      <c r="V43" s="17"/>
      <c r="W43" s="17"/>
      <c r="X43" s="17"/>
      <c r="Y43" s="17"/>
      <c r="Z43" s="17"/>
      <c r="AA43" s="25"/>
      <c r="AB43" s="52"/>
      <c r="AC43" s="27"/>
      <c r="AD43" s="25"/>
      <c r="AE43" s="52"/>
      <c r="AF43" s="27"/>
      <c r="AG43" s="25"/>
      <c r="AH43" s="52"/>
      <c r="AI43" s="27"/>
      <c r="AJ43" s="25"/>
      <c r="AK43" s="52"/>
      <c r="AL43" s="27"/>
      <c r="AM43" s="25"/>
      <c r="AN43" s="52"/>
      <c r="AO43" s="27"/>
      <c r="AP43" s="25"/>
      <c r="AQ43" s="52"/>
      <c r="AR43" s="27"/>
      <c r="AS43" s="25"/>
      <c r="AT43" s="52"/>
      <c r="AU43" s="27"/>
      <c r="AV43" s="25"/>
      <c r="AW43" s="52"/>
      <c r="AX43" s="27"/>
    </row>
    <row r="44" spans="1:50">
      <c r="A44" s="136"/>
      <c r="B44" s="86" t="s">
        <v>70</v>
      </c>
      <c r="C44" s="86"/>
      <c r="D44" s="20"/>
      <c r="E44" s="21"/>
      <c r="F44" s="21"/>
      <c r="G44" s="20"/>
      <c r="H44" s="21"/>
      <c r="I44" s="21"/>
      <c r="J44" s="20"/>
      <c r="K44" s="21"/>
      <c r="L44" s="22"/>
      <c r="M44" s="23"/>
      <c r="N44" s="21"/>
      <c r="O44" s="21"/>
      <c r="P44" s="23"/>
      <c r="Q44" s="21"/>
      <c r="R44" s="24"/>
      <c r="S44" s="23"/>
      <c r="T44" s="21"/>
      <c r="U44" s="21"/>
      <c r="V44" s="24"/>
      <c r="W44" s="23"/>
      <c r="X44" s="21"/>
      <c r="Y44" s="24"/>
      <c r="Z44" s="23"/>
      <c r="AA44" s="21"/>
      <c r="AB44" s="24"/>
      <c r="AC44" s="23"/>
      <c r="AD44" s="21"/>
      <c r="AE44" s="24"/>
      <c r="AF44" s="23"/>
      <c r="AG44" s="21"/>
      <c r="AH44" s="24"/>
      <c r="AI44" s="23"/>
      <c r="AJ44" s="21"/>
      <c r="AK44" s="24"/>
      <c r="AL44" s="23"/>
      <c r="AM44" s="21"/>
      <c r="AN44" s="24"/>
      <c r="AO44" s="23"/>
      <c r="AP44" s="21"/>
      <c r="AQ44" s="24"/>
      <c r="AR44" s="23"/>
      <c r="AS44" s="21"/>
      <c r="AT44" s="24"/>
      <c r="AU44" s="23"/>
      <c r="AV44" s="21"/>
      <c r="AW44" s="24"/>
      <c r="AX44" s="23"/>
    </row>
    <row r="45" spans="1:50" s="137" customFormat="1" ht="56.25" customHeight="1">
      <c r="B45" s="116" t="s">
        <v>71</v>
      </c>
      <c r="C45" s="115"/>
      <c r="D45" s="116"/>
      <c r="E45" s="117"/>
      <c r="F45" s="117"/>
      <c r="G45" s="117"/>
      <c r="H45" s="117"/>
      <c r="I45" s="117"/>
      <c r="J45" s="117"/>
      <c r="K45" s="117"/>
      <c r="L45" s="118"/>
      <c r="M45" s="117"/>
      <c r="N45" s="119"/>
      <c r="O45" s="120"/>
      <c r="P45" s="121"/>
      <c r="Q45" s="122"/>
      <c r="R45" s="123"/>
      <c r="S45" s="121"/>
      <c r="T45" s="122"/>
      <c r="U45" s="122"/>
      <c r="V45" s="123"/>
      <c r="W45" s="121"/>
      <c r="X45" s="124"/>
      <c r="Y45" s="123"/>
      <c r="Z45" s="121"/>
      <c r="AA45" s="138"/>
      <c r="AB45" s="125"/>
      <c r="AC45" s="139"/>
      <c r="AD45" s="138"/>
      <c r="AE45" s="125"/>
      <c r="AF45" s="139"/>
      <c r="AG45" s="138"/>
      <c r="AH45" s="125"/>
      <c r="AI45" s="139"/>
      <c r="AJ45" s="138"/>
      <c r="AK45" s="125"/>
      <c r="AL45" s="139"/>
      <c r="AM45" s="138"/>
      <c r="AN45" s="125"/>
      <c r="AO45" s="139"/>
      <c r="AP45" s="138"/>
      <c r="AQ45" s="125"/>
      <c r="AR45" s="139"/>
      <c r="AS45" s="138"/>
      <c r="AT45" s="125"/>
      <c r="AU45" s="139"/>
      <c r="AV45" s="138"/>
      <c r="AW45" s="125"/>
      <c r="AX45" s="139"/>
    </row>
    <row r="46" spans="1:50" s="51" customFormat="1" ht="82.5" customHeight="1">
      <c r="B46" s="39"/>
      <c r="C46" s="156"/>
      <c r="D46" s="246" t="s">
        <v>135</v>
      </c>
      <c r="E46" s="56"/>
      <c r="F46" s="56"/>
      <c r="G46" s="57"/>
      <c r="H46" s="57"/>
      <c r="I46" s="57"/>
      <c r="J46" s="57"/>
      <c r="K46" s="134"/>
      <c r="L46" s="140"/>
      <c r="M46" s="135"/>
      <c r="N46" s="253" t="e">
        <f>+F46+#REF!</f>
        <v>#REF!</v>
      </c>
      <c r="O46" s="57"/>
      <c r="P46" s="66"/>
      <c r="Q46" s="141">
        <f>+F46</f>
        <v>0</v>
      </c>
      <c r="R46" s="66"/>
      <c r="S46" s="66"/>
      <c r="T46" s="141"/>
      <c r="U46" s="141"/>
      <c r="V46" s="65"/>
      <c r="W46" s="48"/>
      <c r="X46" s="48"/>
      <c r="Y46" s="65"/>
      <c r="Z46" s="48"/>
    </row>
    <row r="47" spans="1:50" s="137" customFormat="1" ht="56.25" customHeight="1">
      <c r="B47" s="116" t="s">
        <v>134</v>
      </c>
      <c r="C47" s="115"/>
      <c r="D47" s="116"/>
      <c r="E47" s="117"/>
      <c r="F47" s="117"/>
      <c r="G47" s="117"/>
      <c r="H47" s="117"/>
      <c r="I47" s="117"/>
      <c r="J47" s="117"/>
      <c r="K47" s="117"/>
      <c r="L47" s="118"/>
      <c r="M47" s="117"/>
      <c r="N47" s="119"/>
      <c r="O47" s="120"/>
      <c r="P47" s="121"/>
      <c r="Q47" s="122"/>
      <c r="R47" s="123"/>
      <c r="S47" s="121"/>
      <c r="T47" s="122"/>
      <c r="U47" s="122"/>
      <c r="V47" s="123"/>
      <c r="W47" s="121"/>
      <c r="X47" s="124"/>
      <c r="Y47" s="123"/>
      <c r="Z47" s="121"/>
      <c r="AA47" s="138"/>
      <c r="AB47" s="125"/>
      <c r="AC47" s="139"/>
      <c r="AD47" s="138"/>
      <c r="AE47" s="125"/>
      <c r="AF47" s="139"/>
      <c r="AG47" s="138"/>
      <c r="AH47" s="125"/>
      <c r="AI47" s="139"/>
      <c r="AJ47" s="138"/>
      <c r="AK47" s="125"/>
      <c r="AL47" s="139"/>
      <c r="AM47" s="138"/>
      <c r="AN47" s="125"/>
      <c r="AO47" s="139"/>
      <c r="AP47" s="138"/>
      <c r="AQ47" s="125"/>
      <c r="AR47" s="139"/>
      <c r="AS47" s="138"/>
      <c r="AT47" s="125"/>
      <c r="AU47" s="139"/>
      <c r="AV47" s="138"/>
      <c r="AW47" s="125"/>
      <c r="AX47" s="139"/>
    </row>
    <row r="48" spans="1:50" s="51" customFormat="1" ht="89.25" customHeight="1">
      <c r="B48" s="39"/>
      <c r="C48" s="156"/>
      <c r="D48" s="246" t="s">
        <v>131</v>
      </c>
      <c r="E48" s="56"/>
      <c r="F48" s="56"/>
      <c r="G48" s="57"/>
      <c r="H48" s="57"/>
      <c r="I48" s="57"/>
      <c r="J48" s="57"/>
      <c r="K48" s="134"/>
      <c r="L48" s="140"/>
      <c r="M48" s="135"/>
      <c r="N48" s="253" t="e">
        <f>+F48+#REF!</f>
        <v>#REF!</v>
      </c>
      <c r="O48" s="57"/>
      <c r="P48" s="66"/>
      <c r="Q48" s="141">
        <f>+F48</f>
        <v>0</v>
      </c>
      <c r="R48" s="66"/>
      <c r="S48" s="66"/>
      <c r="T48" s="141"/>
      <c r="U48" s="141"/>
      <c r="V48" s="65"/>
      <c r="W48" s="48"/>
      <c r="X48" s="48"/>
      <c r="Y48" s="65"/>
      <c r="Z48" s="48"/>
    </row>
    <row r="49" spans="1:50" s="137" customFormat="1" ht="56.25" customHeight="1">
      <c r="B49" s="116" t="s">
        <v>139</v>
      </c>
      <c r="C49" s="115"/>
      <c r="D49" s="116"/>
      <c r="E49" s="117"/>
      <c r="F49" s="117"/>
      <c r="G49" s="117"/>
      <c r="H49" s="117"/>
      <c r="I49" s="117"/>
      <c r="J49" s="117"/>
      <c r="K49" s="117"/>
      <c r="L49" s="118"/>
      <c r="M49" s="117"/>
      <c r="N49" s="119"/>
      <c r="O49" s="120"/>
      <c r="P49" s="121"/>
      <c r="Q49" s="122"/>
      <c r="R49" s="123"/>
      <c r="S49" s="121"/>
      <c r="T49" s="122"/>
      <c r="U49" s="122"/>
      <c r="V49" s="123"/>
      <c r="W49" s="121"/>
      <c r="X49" s="124"/>
      <c r="Y49" s="123"/>
      <c r="Z49" s="121"/>
      <c r="AA49" s="138"/>
      <c r="AB49" s="125"/>
      <c r="AC49" s="139"/>
      <c r="AD49" s="138"/>
      <c r="AE49" s="125"/>
      <c r="AF49" s="139"/>
      <c r="AG49" s="138"/>
      <c r="AH49" s="125"/>
      <c r="AI49" s="139"/>
      <c r="AJ49" s="138"/>
      <c r="AK49" s="125"/>
      <c r="AL49" s="139"/>
      <c r="AM49" s="138"/>
      <c r="AN49" s="125"/>
      <c r="AO49" s="139"/>
      <c r="AP49" s="138"/>
      <c r="AQ49" s="125"/>
      <c r="AR49" s="139"/>
      <c r="AS49" s="138"/>
      <c r="AT49" s="125"/>
      <c r="AU49" s="139"/>
      <c r="AV49" s="138"/>
      <c r="AW49" s="125"/>
      <c r="AX49" s="139"/>
    </row>
    <row r="50" spans="1:50" s="51" customFormat="1" ht="89.25" customHeight="1">
      <c r="B50" s="39"/>
      <c r="C50" s="156"/>
      <c r="D50" s="246" t="s">
        <v>131</v>
      </c>
      <c r="E50" s="56"/>
      <c r="F50" s="56"/>
      <c r="G50" s="57"/>
      <c r="H50" s="57"/>
      <c r="I50" s="57"/>
      <c r="J50" s="57"/>
      <c r="K50" s="134"/>
      <c r="L50" s="140"/>
      <c r="M50" s="135"/>
      <c r="N50" s="253" t="e">
        <f>+F50+#REF!</f>
        <v>#REF!</v>
      </c>
      <c r="O50" s="57"/>
      <c r="P50" s="66"/>
      <c r="Q50" s="141">
        <f>+F50</f>
        <v>0</v>
      </c>
      <c r="R50" s="66"/>
      <c r="S50" s="66"/>
      <c r="T50" s="141"/>
      <c r="U50" s="141"/>
      <c r="V50" s="65"/>
      <c r="W50" s="48"/>
      <c r="X50" s="48"/>
      <c r="Y50" s="65"/>
      <c r="Z50" s="48"/>
    </row>
    <row r="51" spans="1:50" ht="27" customHeight="1">
      <c r="B51" s="10" t="s">
        <v>63</v>
      </c>
      <c r="C51" s="11"/>
      <c r="D51" s="12"/>
      <c r="E51" s="13"/>
      <c r="F51" s="13"/>
      <c r="G51" s="13"/>
      <c r="H51" s="13"/>
      <c r="I51" s="13"/>
      <c r="J51" s="13"/>
      <c r="K51" s="13"/>
      <c r="L51" s="14"/>
      <c r="M51" s="15"/>
      <c r="N51" s="13"/>
      <c r="O51" s="13"/>
      <c r="P51" s="16"/>
      <c r="Q51" s="16"/>
      <c r="R51" s="16"/>
      <c r="S51" s="16"/>
      <c r="T51" s="16"/>
      <c r="U51" s="16"/>
      <c r="V51" s="17"/>
      <c r="W51" s="17"/>
      <c r="X51" s="17"/>
      <c r="Y51" s="17"/>
      <c r="Z51" s="17"/>
    </row>
    <row r="52" spans="1:50" ht="16.5">
      <c r="B52" s="86" t="s">
        <v>72</v>
      </c>
      <c r="C52" s="149"/>
      <c r="D52" s="30"/>
      <c r="E52" s="25"/>
      <c r="F52" s="25"/>
      <c r="G52" s="25"/>
      <c r="H52" s="25"/>
      <c r="I52" s="25"/>
      <c r="J52" s="25"/>
      <c r="K52" s="25"/>
      <c r="L52" s="31"/>
      <c r="M52" s="27"/>
      <c r="N52" s="25"/>
      <c r="O52" s="25"/>
      <c r="P52" s="145"/>
      <c r="Q52" s="145"/>
      <c r="R52" s="145"/>
      <c r="S52" s="145"/>
      <c r="T52" s="145"/>
      <c r="U52" s="145"/>
      <c r="V52" s="146"/>
      <c r="W52" s="146"/>
      <c r="X52" s="146"/>
      <c r="Y52" s="146"/>
      <c r="Z52" s="146"/>
    </row>
    <row r="53" spans="1:50" ht="41.25" customHeight="1">
      <c r="B53" s="126" t="s">
        <v>73</v>
      </c>
      <c r="C53" s="104"/>
      <c r="D53" s="105"/>
      <c r="E53" s="111"/>
      <c r="F53" s="111"/>
      <c r="G53" s="111"/>
      <c r="H53" s="111"/>
      <c r="I53" s="111"/>
      <c r="J53" s="111"/>
      <c r="K53" s="111"/>
      <c r="L53" s="112"/>
      <c r="M53" s="111"/>
      <c r="N53" s="114"/>
      <c r="O53" s="106"/>
      <c r="P53" s="107"/>
      <c r="Q53" s="108"/>
      <c r="R53" s="109"/>
      <c r="S53" s="107"/>
      <c r="T53" s="108"/>
      <c r="U53" s="108"/>
      <c r="V53" s="109"/>
      <c r="W53" s="107"/>
      <c r="X53" s="110"/>
      <c r="Y53" s="109"/>
      <c r="Z53" s="107"/>
    </row>
    <row r="54" spans="1:50" s="51" customFormat="1" ht="76.5">
      <c r="B54" s="142"/>
      <c r="C54" s="55"/>
      <c r="D54" s="246" t="s">
        <v>66</v>
      </c>
      <c r="E54" s="56"/>
      <c r="F54" s="56"/>
      <c r="G54" s="57"/>
      <c r="H54" s="57"/>
      <c r="I54" s="57"/>
      <c r="J54" s="57"/>
      <c r="K54" s="134"/>
      <c r="L54" s="140"/>
      <c r="M54" s="150"/>
      <c r="N54" s="56">
        <f>+E54+F54</f>
        <v>0</v>
      </c>
      <c r="O54" s="56">
        <f>+E54+F54</f>
        <v>0</v>
      </c>
      <c r="P54" s="64"/>
      <c r="Q54" s="64"/>
      <c r="R54" s="64"/>
      <c r="S54" s="64"/>
      <c r="T54" s="64"/>
      <c r="U54" s="64"/>
      <c r="V54" s="65"/>
      <c r="W54" s="48"/>
      <c r="X54" s="48"/>
      <c r="Y54" s="65"/>
      <c r="Z54" s="48"/>
    </row>
    <row r="55" spans="1:50" ht="35.25" customHeight="1">
      <c r="B55" s="10" t="s">
        <v>63</v>
      </c>
      <c r="C55" s="11"/>
      <c r="D55" s="12"/>
      <c r="E55" s="13"/>
      <c r="F55" s="13"/>
      <c r="G55" s="13"/>
      <c r="H55" s="13"/>
      <c r="I55" s="13"/>
      <c r="J55" s="13"/>
      <c r="K55" s="13"/>
      <c r="L55" s="14"/>
      <c r="M55" s="15"/>
      <c r="N55" s="13"/>
      <c r="O55" s="13"/>
      <c r="P55" s="16"/>
      <c r="Q55" s="16"/>
      <c r="R55" s="16"/>
      <c r="S55" s="16"/>
      <c r="T55" s="16"/>
      <c r="U55" s="16"/>
      <c r="V55" s="17"/>
      <c r="W55" s="17"/>
      <c r="X55" s="17"/>
      <c r="Y55" s="17"/>
      <c r="Z55" s="17"/>
    </row>
    <row r="56" spans="1:50" s="153" customFormat="1" ht="30" customHeight="1">
      <c r="B56" s="86" t="s">
        <v>74</v>
      </c>
      <c r="C56" s="86"/>
      <c r="D56" s="20"/>
      <c r="E56" s="21"/>
      <c r="F56" s="21"/>
      <c r="G56" s="21"/>
      <c r="H56" s="21"/>
      <c r="I56" s="21"/>
      <c r="J56" s="21"/>
      <c r="K56" s="21"/>
      <c r="L56" s="22"/>
      <c r="M56" s="23"/>
      <c r="N56" s="21"/>
      <c r="O56" s="21"/>
      <c r="P56" s="151"/>
      <c r="Q56" s="151"/>
      <c r="R56" s="151"/>
      <c r="S56" s="151"/>
      <c r="T56" s="151"/>
      <c r="U56" s="151"/>
      <c r="V56" s="152"/>
      <c r="W56" s="152"/>
      <c r="X56" s="152"/>
      <c r="Y56" s="152"/>
      <c r="Z56" s="152"/>
    </row>
    <row r="57" spans="1:50" ht="69.75" customHeight="1">
      <c r="B57" s="103" t="s">
        <v>75</v>
      </c>
      <c r="C57" s="104"/>
      <c r="D57" s="105"/>
      <c r="E57" s="111"/>
      <c r="F57" s="111"/>
      <c r="G57" s="111"/>
      <c r="H57" s="111"/>
      <c r="I57" s="111"/>
      <c r="J57" s="111"/>
      <c r="K57" s="111"/>
      <c r="L57" s="112"/>
      <c r="M57" s="111"/>
      <c r="N57" s="114"/>
      <c r="O57" s="106"/>
      <c r="P57" s="107"/>
      <c r="Q57" s="108"/>
      <c r="R57" s="109"/>
      <c r="S57" s="107"/>
      <c r="T57" s="108"/>
      <c r="U57" s="108"/>
      <c r="V57" s="109"/>
      <c r="W57" s="107"/>
      <c r="X57" s="110"/>
      <c r="Y57" s="109"/>
      <c r="Z57" s="107"/>
    </row>
    <row r="58" spans="1:50" s="51" customFormat="1" ht="76.5">
      <c r="B58" s="54"/>
      <c r="C58" s="55"/>
      <c r="D58" s="246" t="s">
        <v>66</v>
      </c>
      <c r="E58" s="133">
        <v>30000000</v>
      </c>
      <c r="F58" s="133"/>
      <c r="G58" s="64"/>
      <c r="H58" s="64"/>
      <c r="I58" s="64"/>
      <c r="J58" s="64"/>
      <c r="K58" s="154"/>
      <c r="L58" s="155"/>
      <c r="M58" s="135"/>
      <c r="N58" s="247" t="e">
        <f>+#REF!+F58</f>
        <v>#REF!</v>
      </c>
      <c r="P58" s="64"/>
      <c r="Q58" s="64"/>
      <c r="R58" s="64"/>
      <c r="S58" s="64"/>
      <c r="T58" s="64">
        <f>+F58</f>
        <v>0</v>
      </c>
      <c r="U58" s="64"/>
      <c r="V58" s="65"/>
      <c r="W58" s="48"/>
      <c r="X58" s="48"/>
      <c r="Y58" s="65"/>
      <c r="Z58" s="48"/>
    </row>
    <row r="59" spans="1:50" ht="32.25" customHeight="1">
      <c r="B59" s="10" t="s">
        <v>63</v>
      </c>
      <c r="C59" s="11"/>
      <c r="D59" s="12"/>
      <c r="E59" s="13"/>
      <c r="F59" s="13"/>
      <c r="G59" s="13"/>
      <c r="H59" s="13"/>
      <c r="I59" s="13"/>
      <c r="J59" s="13"/>
      <c r="K59" s="13"/>
      <c r="L59" s="14"/>
      <c r="M59" s="15"/>
      <c r="N59" s="13"/>
      <c r="O59" s="13"/>
      <c r="P59" s="16"/>
      <c r="Q59" s="16"/>
      <c r="R59" s="16"/>
      <c r="S59" s="16"/>
      <c r="T59" s="16"/>
      <c r="U59" s="16"/>
      <c r="V59" s="17"/>
      <c r="W59" s="17"/>
      <c r="X59" s="17"/>
      <c r="Y59" s="17"/>
      <c r="Z59" s="17"/>
    </row>
    <row r="60" spans="1:50" s="153" customFormat="1" ht="20.65" customHeight="1">
      <c r="B60" s="86" t="s">
        <v>76</v>
      </c>
      <c r="C60" s="86"/>
      <c r="D60" s="20"/>
      <c r="E60" s="21"/>
      <c r="F60" s="21"/>
      <c r="G60" s="21"/>
      <c r="H60" s="21"/>
      <c r="I60" s="21"/>
      <c r="J60" s="21"/>
      <c r="K60" s="21"/>
      <c r="L60" s="22"/>
      <c r="M60" s="23"/>
      <c r="N60" s="21"/>
      <c r="O60" s="21"/>
      <c r="P60" s="151"/>
      <c r="Q60" s="151"/>
      <c r="R60" s="151"/>
      <c r="S60" s="151"/>
      <c r="T60" s="151"/>
      <c r="U60" s="151"/>
      <c r="V60" s="152"/>
      <c r="W60" s="152"/>
      <c r="X60" s="152"/>
      <c r="Y60" s="152"/>
      <c r="Z60" s="152"/>
    </row>
    <row r="61" spans="1:50" ht="68.25" customHeight="1">
      <c r="B61" s="103" t="s">
        <v>77</v>
      </c>
      <c r="C61" s="104"/>
      <c r="D61" s="105"/>
      <c r="E61" s="111"/>
      <c r="F61" s="111"/>
      <c r="G61" s="111"/>
      <c r="H61" s="111"/>
      <c r="I61" s="111"/>
      <c r="J61" s="111"/>
      <c r="K61" s="111"/>
      <c r="L61" s="112"/>
      <c r="M61" s="111"/>
      <c r="N61" s="114"/>
      <c r="O61" s="106"/>
      <c r="P61" s="107"/>
      <c r="Q61" s="108"/>
      <c r="R61" s="109"/>
      <c r="S61" s="107"/>
      <c r="T61" s="108"/>
      <c r="U61" s="108"/>
      <c r="V61" s="109"/>
      <c r="W61" s="107"/>
      <c r="X61" s="110"/>
      <c r="Y61" s="109"/>
      <c r="Z61" s="107"/>
    </row>
    <row r="62" spans="1:50" s="51" customFormat="1" ht="76.5">
      <c r="B62" s="69"/>
      <c r="C62" s="79"/>
      <c r="D62" s="246" t="s">
        <v>66</v>
      </c>
      <c r="E62" s="71"/>
      <c r="F62" s="71"/>
      <c r="G62" s="80"/>
      <c r="H62" s="80"/>
      <c r="I62" s="80"/>
      <c r="J62" s="80"/>
      <c r="K62" s="134"/>
      <c r="L62" s="113"/>
      <c r="M62" s="143"/>
      <c r="N62" s="71">
        <f>F62</f>
        <v>0</v>
      </c>
      <c r="O62" s="57"/>
      <c r="P62" s="64"/>
      <c r="Q62" s="64"/>
      <c r="R62" s="64"/>
      <c r="S62" s="64"/>
      <c r="T62" s="84"/>
      <c r="U62" s="84">
        <f>+F62</f>
        <v>0</v>
      </c>
      <c r="V62" s="65"/>
      <c r="W62" s="48"/>
      <c r="X62" s="48"/>
      <c r="Y62" s="65"/>
      <c r="Z62" s="48"/>
    </row>
    <row r="63" spans="1:50" ht="16.5">
      <c r="B63" s="10" t="s">
        <v>63</v>
      </c>
      <c r="C63" s="11"/>
      <c r="D63" s="12"/>
      <c r="E63" s="13"/>
      <c r="F63" s="13"/>
      <c r="G63" s="13"/>
      <c r="H63" s="13"/>
      <c r="I63" s="13"/>
      <c r="J63" s="13"/>
      <c r="K63" s="13"/>
      <c r="L63" s="14"/>
      <c r="M63" s="15"/>
      <c r="N63" s="13"/>
      <c r="O63" s="13"/>
      <c r="P63" s="16"/>
      <c r="Q63" s="16"/>
      <c r="R63" s="16"/>
      <c r="S63" s="16"/>
      <c r="T63" s="16"/>
      <c r="U63" s="16"/>
      <c r="V63" s="17"/>
      <c r="W63" s="17"/>
      <c r="X63" s="17"/>
      <c r="Y63" s="17"/>
      <c r="Z63" s="17"/>
    </row>
    <row r="64" spans="1:50">
      <c r="A64" s="136"/>
      <c r="B64" s="86" t="s">
        <v>29</v>
      </c>
      <c r="C64" s="86"/>
      <c r="D64" s="20"/>
      <c r="E64" s="21"/>
      <c r="F64" s="21"/>
      <c r="G64" s="21"/>
      <c r="H64" s="21"/>
      <c r="I64" s="21"/>
      <c r="J64" s="21"/>
      <c r="K64" s="21"/>
      <c r="L64" s="22"/>
      <c r="M64" s="23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1"/>
    </row>
    <row r="65" spans="1:26" ht="39" customHeight="1">
      <c r="A65" s="136"/>
      <c r="B65" s="103" t="s">
        <v>78</v>
      </c>
      <c r="C65" s="104"/>
      <c r="D65" s="105"/>
      <c r="E65" s="111"/>
      <c r="F65" s="111"/>
      <c r="G65" s="111"/>
      <c r="H65" s="111"/>
      <c r="I65" s="111"/>
      <c r="J65" s="111"/>
      <c r="K65" s="111"/>
      <c r="L65" s="112"/>
      <c r="M65" s="111"/>
      <c r="N65" s="114"/>
      <c r="O65" s="106"/>
      <c r="P65" s="107"/>
      <c r="Q65" s="108"/>
      <c r="R65" s="109"/>
      <c r="S65" s="107"/>
      <c r="T65" s="108"/>
      <c r="U65" s="108"/>
      <c r="V65" s="109"/>
      <c r="W65" s="107"/>
      <c r="X65" s="110"/>
      <c r="Y65" s="109"/>
      <c r="Z65" s="107"/>
    </row>
    <row r="66" spans="1:26" s="51" customFormat="1" ht="48.75" customHeight="1">
      <c r="B66" s="245" t="s">
        <v>175</v>
      </c>
      <c r="C66" s="156"/>
      <c r="D66" s="246" t="s">
        <v>79</v>
      </c>
      <c r="E66" s="56"/>
      <c r="F66" s="56">
        <v>767444664</v>
      </c>
      <c r="G66" s="57"/>
      <c r="H66" s="57"/>
      <c r="I66" s="57"/>
      <c r="J66" s="57"/>
      <c r="K66" s="134" t="s">
        <v>173</v>
      </c>
      <c r="L66" s="140" t="s">
        <v>193</v>
      </c>
      <c r="M66" s="158" t="s">
        <v>171</v>
      </c>
      <c r="N66" s="247">
        <f>+F66</f>
        <v>767444664</v>
      </c>
      <c r="O66" s="56"/>
      <c r="P66" s="66"/>
      <c r="Q66" s="270">
        <f>+N66</f>
        <v>767444664</v>
      </c>
      <c r="R66" s="66"/>
      <c r="S66" s="66"/>
      <c r="T66" s="270"/>
      <c r="U66" s="66"/>
      <c r="V66" s="65"/>
      <c r="W66" s="48"/>
      <c r="X66" s="48"/>
      <c r="Y66" s="65"/>
      <c r="Z66" s="48"/>
    </row>
    <row r="67" spans="1:26" ht="45.75" customHeight="1">
      <c r="B67" s="103" t="s">
        <v>80</v>
      </c>
      <c r="C67" s="104"/>
      <c r="D67" s="105"/>
      <c r="E67" s="111"/>
      <c r="F67" s="111"/>
      <c r="G67" s="111"/>
      <c r="H67" s="111"/>
      <c r="I67" s="111"/>
      <c r="J67" s="111"/>
      <c r="K67" s="111"/>
      <c r="L67" s="112"/>
      <c r="M67" s="111"/>
      <c r="N67" s="114"/>
      <c r="O67" s="106"/>
      <c r="P67" s="107"/>
      <c r="Q67" s="108"/>
      <c r="R67" s="109"/>
      <c r="S67" s="107"/>
      <c r="T67" s="108"/>
      <c r="U67" s="108"/>
      <c r="V67" s="109"/>
      <c r="W67" s="107"/>
      <c r="X67" s="110"/>
      <c r="Y67" s="109"/>
      <c r="Z67" s="107"/>
    </row>
    <row r="68" spans="1:26" s="51" customFormat="1" ht="57" customHeight="1">
      <c r="B68" s="245" t="s">
        <v>174</v>
      </c>
      <c r="C68" s="156"/>
      <c r="D68" s="254" t="s">
        <v>79</v>
      </c>
      <c r="E68" s="56"/>
      <c r="F68" s="56">
        <v>320000000</v>
      </c>
      <c r="G68" s="64"/>
      <c r="H68" s="64"/>
      <c r="I68" s="64"/>
      <c r="J68" s="64"/>
      <c r="K68" s="134" t="s">
        <v>169</v>
      </c>
      <c r="L68" s="140" t="s">
        <v>170</v>
      </c>
      <c r="M68" s="158" t="s">
        <v>171</v>
      </c>
      <c r="N68" s="247">
        <f>+F68</f>
        <v>320000000</v>
      </c>
      <c r="O68" s="56"/>
      <c r="P68" s="66"/>
      <c r="Q68" s="66"/>
      <c r="R68" s="66"/>
      <c r="S68" s="66"/>
      <c r="T68" s="270">
        <f>+N68</f>
        <v>320000000</v>
      </c>
      <c r="U68" s="66"/>
      <c r="V68" s="65"/>
      <c r="W68" s="48"/>
      <c r="X68" s="48"/>
      <c r="Y68" s="65"/>
      <c r="Z68" s="48"/>
    </row>
    <row r="69" spans="1:26" s="51" customFormat="1" ht="55.5" customHeight="1">
      <c r="B69" s="245" t="s">
        <v>174</v>
      </c>
      <c r="C69" s="156"/>
      <c r="D69" s="254" t="s">
        <v>79</v>
      </c>
      <c r="E69" s="56"/>
      <c r="F69" s="56">
        <v>2000000</v>
      </c>
      <c r="G69" s="64"/>
      <c r="H69" s="64"/>
      <c r="I69" s="64"/>
      <c r="J69" s="64"/>
      <c r="K69" s="134" t="s">
        <v>172</v>
      </c>
      <c r="L69" s="140" t="s">
        <v>170</v>
      </c>
      <c r="M69" s="158" t="s">
        <v>171</v>
      </c>
      <c r="N69" s="247">
        <f>+F69</f>
        <v>2000000</v>
      </c>
      <c r="O69" s="56"/>
      <c r="P69" s="66"/>
      <c r="Q69" s="66"/>
      <c r="R69" s="66"/>
      <c r="S69" s="66"/>
      <c r="T69" s="270">
        <f>+N69</f>
        <v>2000000</v>
      </c>
      <c r="U69" s="66"/>
      <c r="V69" s="65"/>
      <c r="W69" s="48"/>
      <c r="X69" s="48"/>
      <c r="Y69" s="65"/>
      <c r="Z69" s="48"/>
    </row>
    <row r="70" spans="1:26" ht="27.75" customHeight="1">
      <c r="A70" s="136"/>
      <c r="B70" s="10" t="s">
        <v>84</v>
      </c>
      <c r="C70" s="11"/>
      <c r="D70" s="12"/>
      <c r="E70" s="13"/>
      <c r="F70" s="13"/>
      <c r="G70" s="13"/>
      <c r="H70" s="13"/>
      <c r="I70" s="13"/>
      <c r="J70" s="13"/>
      <c r="K70" s="13"/>
      <c r="L70" s="14"/>
      <c r="M70" s="15"/>
      <c r="N70" s="13"/>
      <c r="O70" s="13"/>
      <c r="P70" s="16"/>
      <c r="Q70" s="16"/>
      <c r="R70" s="16"/>
      <c r="S70" s="16"/>
      <c r="T70" s="16"/>
      <c r="U70" s="16"/>
      <c r="V70" s="17"/>
      <c r="W70" s="17"/>
      <c r="X70" s="17"/>
      <c r="Y70" s="17"/>
      <c r="Z70" s="17"/>
    </row>
    <row r="71" spans="1:26" s="153" customFormat="1" ht="26.25" customHeight="1">
      <c r="B71" s="86" t="s">
        <v>81</v>
      </c>
      <c r="C71" s="159"/>
      <c r="D71" s="20"/>
      <c r="E71" s="21"/>
      <c r="F71" s="21"/>
      <c r="G71" s="21"/>
      <c r="H71" s="21"/>
      <c r="I71" s="21"/>
      <c r="J71" s="21"/>
      <c r="K71" s="21"/>
      <c r="L71" s="22"/>
      <c r="M71" s="23"/>
      <c r="N71" s="21"/>
      <c r="O71" s="21"/>
      <c r="P71" s="151"/>
      <c r="Q71" s="151"/>
      <c r="R71" s="151"/>
      <c r="S71" s="151"/>
      <c r="T71" s="151"/>
      <c r="U71" s="151"/>
      <c r="V71" s="152"/>
      <c r="W71" s="152"/>
      <c r="X71" s="152"/>
      <c r="Y71" s="152"/>
      <c r="Z71" s="152"/>
    </row>
    <row r="72" spans="1:26" ht="43.5" customHeight="1">
      <c r="A72" s="136"/>
      <c r="B72" s="103" t="s">
        <v>82</v>
      </c>
      <c r="C72" s="104"/>
      <c r="D72" s="105"/>
      <c r="E72" s="111"/>
      <c r="F72" s="111"/>
      <c r="G72" s="111"/>
      <c r="H72" s="111"/>
      <c r="I72" s="111"/>
      <c r="J72" s="111"/>
      <c r="K72" s="111"/>
      <c r="L72" s="112"/>
      <c r="M72" s="111"/>
      <c r="N72" s="114"/>
      <c r="O72" s="106"/>
      <c r="P72" s="107"/>
      <c r="Q72" s="108"/>
      <c r="R72" s="109"/>
      <c r="S72" s="107"/>
      <c r="T72" s="108"/>
      <c r="U72" s="108"/>
      <c r="V72" s="109"/>
      <c r="W72" s="107"/>
      <c r="X72" s="110"/>
      <c r="Y72" s="109"/>
      <c r="Z72" s="107"/>
    </row>
    <row r="73" spans="1:26" s="51" customFormat="1" ht="77.25" customHeight="1">
      <c r="B73" s="54"/>
      <c r="C73" s="55"/>
      <c r="D73" s="246" t="s">
        <v>83</v>
      </c>
      <c r="E73" s="56">
        <v>184372203</v>
      </c>
      <c r="F73" s="56"/>
      <c r="G73" s="57"/>
      <c r="H73" s="57"/>
      <c r="I73" s="57"/>
      <c r="J73" s="57"/>
      <c r="K73" s="134" t="s">
        <v>176</v>
      </c>
      <c r="L73" s="155" t="s">
        <v>154</v>
      </c>
      <c r="M73" s="135" t="s">
        <v>177</v>
      </c>
      <c r="N73" s="56">
        <f>+E73+F73</f>
        <v>184372203</v>
      </c>
      <c r="O73" s="56">
        <f>+E73+F73</f>
        <v>184372203</v>
      </c>
      <c r="P73" s="64"/>
      <c r="Q73" s="64"/>
      <c r="R73" s="64"/>
      <c r="S73" s="64"/>
      <c r="T73" s="64"/>
      <c r="U73" s="64"/>
      <c r="V73" s="65"/>
      <c r="W73" s="48"/>
      <c r="X73" s="48"/>
      <c r="Y73" s="65"/>
      <c r="Z73" s="48"/>
    </row>
    <row r="74" spans="1:26" s="51" customFormat="1" ht="77.25" customHeight="1">
      <c r="B74" s="54"/>
      <c r="C74" s="55"/>
      <c r="D74" s="246" t="s">
        <v>83</v>
      </c>
      <c r="E74" s="56">
        <v>20000000</v>
      </c>
      <c r="F74" s="56"/>
      <c r="G74" s="57"/>
      <c r="H74" s="57"/>
      <c r="I74" s="57"/>
      <c r="J74" s="57"/>
      <c r="K74" s="134" t="s">
        <v>178</v>
      </c>
      <c r="L74" s="155" t="s">
        <v>154</v>
      </c>
      <c r="M74" s="135" t="s">
        <v>179</v>
      </c>
      <c r="N74" s="56">
        <f>+E74+F74</f>
        <v>20000000</v>
      </c>
      <c r="O74" s="56">
        <f>+E74+F74</f>
        <v>20000000</v>
      </c>
      <c r="P74" s="64"/>
      <c r="Q74" s="64"/>
      <c r="R74" s="64"/>
      <c r="S74" s="64"/>
      <c r="T74" s="64"/>
      <c r="U74" s="64"/>
      <c r="V74" s="65"/>
      <c r="W74" s="48"/>
      <c r="X74" s="48"/>
      <c r="Y74" s="65"/>
      <c r="Z74" s="48"/>
    </row>
    <row r="75" spans="1:26" ht="36.75" customHeight="1">
      <c r="A75" s="136"/>
      <c r="B75" s="103" t="s">
        <v>85</v>
      </c>
      <c r="C75" s="104"/>
      <c r="D75" s="105"/>
      <c r="E75" s="111"/>
      <c r="F75" s="111"/>
      <c r="G75" s="111"/>
      <c r="H75" s="111"/>
      <c r="I75" s="111"/>
      <c r="J75" s="111"/>
      <c r="K75" s="111"/>
      <c r="L75" s="112"/>
      <c r="M75" s="111"/>
      <c r="N75" s="114"/>
      <c r="O75" s="106"/>
      <c r="P75" s="107"/>
      <c r="Q75" s="108"/>
      <c r="R75" s="109"/>
      <c r="S75" s="107"/>
      <c r="T75" s="108"/>
      <c r="U75" s="108"/>
      <c r="V75" s="109"/>
      <c r="W75" s="107"/>
      <c r="X75" s="110"/>
      <c r="Y75" s="109"/>
      <c r="Z75" s="107"/>
    </row>
    <row r="76" spans="1:26" s="51" customFormat="1" ht="63.75">
      <c r="B76" s="54"/>
      <c r="C76" s="55"/>
      <c r="D76" s="246" t="s">
        <v>83</v>
      </c>
      <c r="E76" s="56"/>
      <c r="F76" s="56"/>
      <c r="G76" s="57"/>
      <c r="H76" s="57"/>
      <c r="I76" s="57"/>
      <c r="J76" s="57"/>
      <c r="K76" s="134"/>
      <c r="L76" s="155"/>
      <c r="M76" s="135"/>
      <c r="N76" s="56">
        <f>+F76</f>
        <v>0</v>
      </c>
      <c r="O76" s="57"/>
      <c r="P76" s="64"/>
      <c r="Q76" s="64"/>
      <c r="R76" s="64"/>
      <c r="S76" s="64"/>
      <c r="T76" s="56">
        <f>+F76</f>
        <v>0</v>
      </c>
      <c r="U76" s="56"/>
      <c r="V76" s="65"/>
      <c r="W76" s="48"/>
      <c r="X76" s="48"/>
      <c r="Y76" s="65"/>
      <c r="Z76" s="48"/>
    </row>
    <row r="77" spans="1:26" ht="26.25" customHeight="1">
      <c r="A77" s="136"/>
      <c r="B77" s="10" t="s">
        <v>86</v>
      </c>
      <c r="C77" s="11"/>
      <c r="D77" s="12"/>
      <c r="E77" s="13"/>
      <c r="F77" s="13"/>
      <c r="G77" s="13"/>
      <c r="H77" s="13"/>
      <c r="I77" s="13"/>
      <c r="J77" s="13"/>
      <c r="K77" s="13"/>
      <c r="L77" s="14"/>
      <c r="M77" s="15"/>
      <c r="N77" s="13"/>
      <c r="O77" s="13"/>
      <c r="P77" s="16"/>
      <c r="Q77" s="16"/>
      <c r="R77" s="16"/>
      <c r="S77" s="16"/>
      <c r="T77" s="16"/>
      <c r="U77" s="16"/>
      <c r="V77" s="17"/>
      <c r="W77" s="17"/>
      <c r="X77" s="17"/>
      <c r="Y77" s="17"/>
      <c r="Z77" s="17"/>
    </row>
    <row r="78" spans="1:26" s="153" customFormat="1" ht="16.5">
      <c r="B78" s="86" t="s">
        <v>81</v>
      </c>
      <c r="C78" s="86"/>
      <c r="D78" s="20"/>
      <c r="E78" s="21"/>
      <c r="F78" s="21"/>
      <c r="G78" s="21"/>
      <c r="H78" s="21"/>
      <c r="I78" s="21"/>
      <c r="J78" s="21"/>
      <c r="K78" s="21"/>
      <c r="L78" s="22"/>
      <c r="M78" s="23"/>
      <c r="N78" s="21"/>
      <c r="O78" s="21"/>
      <c r="P78" s="151"/>
      <c r="Q78" s="151"/>
      <c r="R78" s="151"/>
      <c r="S78" s="151"/>
      <c r="T78" s="151"/>
      <c r="U78" s="151"/>
      <c r="V78" s="152"/>
      <c r="W78" s="152"/>
      <c r="X78" s="152"/>
      <c r="Y78" s="152"/>
      <c r="Z78" s="152"/>
    </row>
    <row r="79" spans="1:26" ht="61.5" customHeight="1">
      <c r="A79" s="136"/>
      <c r="B79" s="103" t="s">
        <v>87</v>
      </c>
      <c r="C79" s="104"/>
      <c r="D79" s="105"/>
      <c r="E79" s="111"/>
      <c r="F79" s="111"/>
      <c r="G79" s="111"/>
      <c r="H79" s="111"/>
      <c r="I79" s="111"/>
      <c r="J79" s="111"/>
      <c r="K79" s="111"/>
      <c r="L79" s="112"/>
      <c r="M79" s="111"/>
      <c r="N79" s="114"/>
      <c r="O79" s="106"/>
      <c r="P79" s="107"/>
      <c r="Q79" s="108"/>
      <c r="R79" s="109"/>
      <c r="S79" s="107"/>
      <c r="T79" s="108"/>
      <c r="U79" s="108"/>
      <c r="V79" s="109"/>
      <c r="W79" s="107"/>
      <c r="X79" s="110"/>
      <c r="Y79" s="109"/>
      <c r="Z79" s="107"/>
    </row>
    <row r="80" spans="1:26" s="51" customFormat="1" ht="63.75">
      <c r="B80" s="54"/>
      <c r="C80" s="55"/>
      <c r="D80" s="246" t="s">
        <v>83</v>
      </c>
      <c r="E80" s="56"/>
      <c r="F80" s="56"/>
      <c r="G80" s="57"/>
      <c r="H80" s="57"/>
      <c r="I80" s="57"/>
      <c r="J80" s="57"/>
      <c r="K80" s="134"/>
      <c r="L80" s="155"/>
      <c r="M80" s="143"/>
      <c r="N80" s="56">
        <f>+E80+F80</f>
        <v>0</v>
      </c>
      <c r="O80" s="56">
        <f>+N80</f>
        <v>0</v>
      </c>
      <c r="P80" s="64"/>
      <c r="Q80" s="64"/>
      <c r="R80" s="64"/>
      <c r="S80" s="64"/>
      <c r="T80" s="64"/>
      <c r="U80" s="64"/>
      <c r="V80" s="65"/>
      <c r="W80" s="48"/>
      <c r="X80" s="48"/>
      <c r="Y80" s="65"/>
      <c r="Z80" s="48"/>
    </row>
    <row r="81" spans="1:26" ht="52.5" customHeight="1">
      <c r="A81" s="136"/>
      <c r="B81" s="103" t="s">
        <v>88</v>
      </c>
      <c r="C81" s="104"/>
      <c r="D81" s="105"/>
      <c r="E81" s="111"/>
      <c r="F81" s="111"/>
      <c r="G81" s="111"/>
      <c r="H81" s="111"/>
      <c r="I81" s="111"/>
      <c r="J81" s="111"/>
      <c r="K81" s="111"/>
      <c r="L81" s="112"/>
      <c r="M81" s="111"/>
      <c r="N81" s="114"/>
      <c r="O81" s="106"/>
      <c r="P81" s="107"/>
      <c r="Q81" s="108"/>
      <c r="R81" s="109"/>
      <c r="S81" s="107"/>
      <c r="T81" s="108"/>
      <c r="U81" s="108"/>
      <c r="V81" s="109"/>
      <c r="W81" s="107"/>
      <c r="X81" s="110"/>
      <c r="Y81" s="109"/>
      <c r="Z81" s="107"/>
    </row>
    <row r="82" spans="1:26" s="51" customFormat="1" ht="63.75">
      <c r="B82" s="54"/>
      <c r="C82" s="55"/>
      <c r="D82" s="246" t="s">
        <v>83</v>
      </c>
      <c r="E82" s="56"/>
      <c r="F82" s="56"/>
      <c r="G82" s="57"/>
      <c r="H82" s="57"/>
      <c r="I82" s="57"/>
      <c r="J82" s="57"/>
      <c r="K82" s="134"/>
      <c r="L82" s="155"/>
      <c r="M82" s="143"/>
      <c r="N82" s="56">
        <f>+E82+F82</f>
        <v>0</v>
      </c>
      <c r="O82" s="56">
        <f>+N82</f>
        <v>0</v>
      </c>
      <c r="P82" s="64"/>
      <c r="Q82" s="64"/>
      <c r="R82" s="64"/>
      <c r="S82" s="64"/>
      <c r="T82" s="64"/>
      <c r="U82" s="64"/>
      <c r="V82" s="65"/>
      <c r="W82" s="48"/>
      <c r="X82" s="48"/>
      <c r="Y82" s="65"/>
      <c r="Z82" s="48"/>
    </row>
    <row r="83" spans="1:26" ht="52.5" customHeight="1">
      <c r="A83" s="136"/>
      <c r="B83" s="103" t="s">
        <v>89</v>
      </c>
      <c r="C83" s="104"/>
      <c r="D83" s="105"/>
      <c r="E83" s="111"/>
      <c r="F83" s="111"/>
      <c r="G83" s="111"/>
      <c r="H83" s="111"/>
      <c r="I83" s="111"/>
      <c r="J83" s="111"/>
      <c r="K83" s="111"/>
      <c r="L83" s="112"/>
      <c r="M83" s="111"/>
      <c r="N83" s="114"/>
      <c r="O83" s="106"/>
      <c r="P83" s="107"/>
      <c r="Q83" s="108"/>
      <c r="R83" s="109"/>
      <c r="S83" s="107"/>
      <c r="T83" s="108"/>
      <c r="U83" s="108"/>
      <c r="V83" s="109"/>
      <c r="W83" s="107"/>
      <c r="X83" s="110"/>
      <c r="Y83" s="109"/>
      <c r="Z83" s="107"/>
    </row>
    <row r="84" spans="1:26" s="51" customFormat="1" ht="63.75">
      <c r="B84" s="54"/>
      <c r="C84" s="55"/>
      <c r="D84" s="246" t="s">
        <v>83</v>
      </c>
      <c r="E84" s="56"/>
      <c r="F84" s="56"/>
      <c r="G84" s="57"/>
      <c r="H84" s="57"/>
      <c r="I84" s="57"/>
      <c r="J84" s="57"/>
      <c r="K84" s="134"/>
      <c r="L84" s="155"/>
      <c r="M84" s="143"/>
      <c r="N84" s="56">
        <f>+E84+F84</f>
        <v>0</v>
      </c>
      <c r="O84" s="56">
        <f>+N84</f>
        <v>0</v>
      </c>
      <c r="P84" s="64"/>
      <c r="Q84" s="64"/>
      <c r="R84" s="64"/>
      <c r="S84" s="64"/>
      <c r="T84" s="64"/>
      <c r="U84" s="64"/>
      <c r="V84" s="65"/>
      <c r="W84" s="48"/>
      <c r="X84" s="48"/>
      <c r="Y84" s="65"/>
      <c r="Z84" s="48"/>
    </row>
    <row r="85" spans="1:26" ht="16.5">
      <c r="B85" s="28"/>
      <c r="C85" s="29"/>
      <c r="D85" s="30"/>
      <c r="E85" s="25"/>
      <c r="F85" s="25"/>
      <c r="G85" s="25"/>
      <c r="H85" s="25"/>
      <c r="I85" s="25"/>
      <c r="J85" s="25"/>
      <c r="K85" s="144"/>
      <c r="L85" s="53"/>
      <c r="M85" s="27"/>
      <c r="N85" s="25">
        <f>+E85+F85</f>
        <v>0</v>
      </c>
      <c r="O85" s="25"/>
      <c r="P85" s="145"/>
      <c r="Q85" s="145"/>
      <c r="R85" s="145"/>
      <c r="S85" s="145"/>
      <c r="T85" s="145"/>
      <c r="U85" s="145"/>
      <c r="V85" s="146"/>
      <c r="W85" s="146"/>
      <c r="X85" s="146"/>
      <c r="Y85" s="146"/>
      <c r="Z85" s="146"/>
    </row>
    <row r="86" spans="1:26" ht="31.5" customHeight="1">
      <c r="B86" s="267" t="s">
        <v>90</v>
      </c>
      <c r="C86" s="11"/>
      <c r="D86" s="12"/>
      <c r="E86" s="13"/>
      <c r="F86" s="13"/>
      <c r="G86" s="13"/>
      <c r="H86" s="13"/>
      <c r="I86" s="13"/>
      <c r="J86" s="13"/>
      <c r="K86" s="13"/>
      <c r="L86" s="14"/>
      <c r="M86" s="15"/>
      <c r="N86" s="13"/>
      <c r="O86" s="13"/>
      <c r="P86" s="16"/>
      <c r="Q86" s="16"/>
      <c r="R86" s="16"/>
      <c r="S86" s="16"/>
      <c r="T86" s="16"/>
      <c r="U86" s="16"/>
      <c r="V86" s="17"/>
      <c r="W86" s="17"/>
      <c r="X86" s="17"/>
      <c r="Y86" s="17"/>
      <c r="Z86" s="17"/>
    </row>
    <row r="87" spans="1:26" s="153" customFormat="1" ht="21.75" customHeight="1">
      <c r="B87" s="86" t="s">
        <v>91</v>
      </c>
      <c r="C87" s="86"/>
      <c r="D87" s="20"/>
      <c r="E87" s="21"/>
      <c r="F87" s="21"/>
      <c r="G87" s="21"/>
      <c r="H87" s="21"/>
      <c r="I87" s="21"/>
      <c r="J87" s="21"/>
      <c r="K87" s="21"/>
      <c r="L87" s="22"/>
      <c r="M87" s="23"/>
      <c r="N87" s="21"/>
      <c r="O87" s="21"/>
      <c r="P87" s="151"/>
      <c r="Q87" s="151"/>
      <c r="R87" s="151"/>
      <c r="S87" s="151"/>
      <c r="T87" s="151"/>
      <c r="U87" s="151"/>
      <c r="V87" s="152"/>
      <c r="W87" s="152"/>
      <c r="X87" s="152"/>
      <c r="Y87" s="152"/>
      <c r="Z87" s="152"/>
    </row>
    <row r="88" spans="1:26" ht="56.25" customHeight="1">
      <c r="A88" s="136"/>
      <c r="B88" s="103" t="s">
        <v>92</v>
      </c>
      <c r="C88" s="104"/>
      <c r="D88" s="105"/>
      <c r="E88" s="111"/>
      <c r="F88" s="111"/>
      <c r="G88" s="111"/>
      <c r="H88" s="111"/>
      <c r="I88" s="111"/>
      <c r="J88" s="111"/>
      <c r="K88" s="111"/>
      <c r="L88" s="112"/>
      <c r="M88" s="111"/>
      <c r="N88" s="114"/>
      <c r="O88" s="106"/>
      <c r="P88" s="107"/>
      <c r="Q88" s="108"/>
      <c r="R88" s="109"/>
      <c r="S88" s="107"/>
      <c r="T88" s="108"/>
      <c r="U88" s="108"/>
      <c r="V88" s="109"/>
      <c r="W88" s="107"/>
      <c r="X88" s="110"/>
      <c r="Y88" s="109"/>
      <c r="Z88" s="107"/>
    </row>
    <row r="89" spans="1:26" s="148" customFormat="1" ht="39.75" customHeight="1">
      <c r="B89" s="142"/>
      <c r="C89" s="55"/>
      <c r="D89" s="246" t="s">
        <v>83</v>
      </c>
      <c r="E89" s="133"/>
      <c r="F89" s="133"/>
      <c r="G89" s="84"/>
      <c r="H89" s="84"/>
      <c r="I89" s="84"/>
      <c r="J89" s="84"/>
      <c r="K89" s="134"/>
      <c r="L89" s="140"/>
      <c r="M89" s="158"/>
      <c r="N89" s="56">
        <f>+E89+F89</f>
        <v>0</v>
      </c>
      <c r="O89" s="56">
        <f>+N89</f>
        <v>0</v>
      </c>
      <c r="P89" s="84"/>
      <c r="Q89" s="84"/>
      <c r="R89" s="84"/>
      <c r="S89" s="84"/>
      <c r="T89" s="84"/>
      <c r="U89" s="84"/>
      <c r="V89" s="147"/>
      <c r="W89" s="48"/>
      <c r="X89" s="48"/>
      <c r="Y89" s="147"/>
      <c r="Z89" s="48"/>
    </row>
    <row r="90" spans="1:26" ht="32.25" customHeight="1">
      <c r="A90" s="136"/>
      <c r="B90" s="103" t="s">
        <v>93</v>
      </c>
      <c r="C90" s="104"/>
      <c r="D90" s="105"/>
      <c r="E90" s="111"/>
      <c r="F90" s="111"/>
      <c r="G90" s="111"/>
      <c r="H90" s="111"/>
      <c r="I90" s="111"/>
      <c r="J90" s="111"/>
      <c r="K90" s="111"/>
      <c r="L90" s="112"/>
      <c r="M90" s="111"/>
      <c r="N90" s="114"/>
      <c r="O90" s="106"/>
      <c r="P90" s="107"/>
      <c r="Q90" s="108"/>
      <c r="R90" s="109"/>
      <c r="S90" s="107"/>
      <c r="T90" s="108"/>
      <c r="U90" s="108"/>
      <c r="V90" s="109"/>
      <c r="W90" s="107"/>
      <c r="X90" s="110"/>
      <c r="Y90" s="109"/>
      <c r="Z90" s="107"/>
    </row>
    <row r="91" spans="1:26" s="51" customFormat="1" ht="72" customHeight="1">
      <c r="B91" s="142"/>
      <c r="C91" s="55"/>
      <c r="D91" s="246" t="s">
        <v>83</v>
      </c>
      <c r="E91" s="133"/>
      <c r="F91" s="133"/>
      <c r="G91" s="64"/>
      <c r="H91" s="64"/>
      <c r="I91" s="64"/>
      <c r="J91" s="64"/>
      <c r="K91" s="134"/>
      <c r="L91" s="140"/>
      <c r="M91" s="135"/>
      <c r="N91" s="56"/>
      <c r="O91" s="56"/>
      <c r="P91" s="64"/>
      <c r="Q91" s="64"/>
      <c r="R91" s="64"/>
      <c r="S91" s="64"/>
      <c r="T91" s="64"/>
      <c r="U91" s="64"/>
      <c r="V91" s="65"/>
      <c r="W91" s="48"/>
      <c r="X91" s="48"/>
      <c r="Y91" s="65"/>
      <c r="Z91" s="48"/>
    </row>
    <row r="92" spans="1:26" ht="27.75" customHeight="1">
      <c r="B92" s="10" t="s">
        <v>94</v>
      </c>
      <c r="C92" s="11"/>
      <c r="D92" s="12"/>
      <c r="E92" s="13"/>
      <c r="F92" s="13"/>
      <c r="G92" s="13"/>
      <c r="H92" s="13"/>
      <c r="I92" s="13"/>
      <c r="J92" s="13"/>
      <c r="K92" s="13"/>
      <c r="L92" s="14"/>
      <c r="M92" s="15"/>
      <c r="N92" s="13"/>
      <c r="O92" s="13"/>
      <c r="P92" s="16"/>
      <c r="Q92" s="16"/>
      <c r="R92" s="16"/>
      <c r="S92" s="16"/>
      <c r="T92" s="16"/>
      <c r="U92" s="16"/>
      <c r="V92" s="17"/>
      <c r="W92" s="17"/>
      <c r="X92" s="17"/>
      <c r="Y92" s="17"/>
      <c r="Z92" s="17"/>
    </row>
    <row r="93" spans="1:26" s="153" customFormat="1" ht="16.5">
      <c r="B93" s="86" t="s">
        <v>95</v>
      </c>
      <c r="C93" s="86"/>
      <c r="D93" s="20"/>
      <c r="E93" s="21"/>
      <c r="F93" s="21"/>
      <c r="G93" s="21"/>
      <c r="H93" s="21"/>
      <c r="I93" s="21"/>
      <c r="J93" s="21"/>
      <c r="K93" s="21"/>
      <c r="L93" s="22"/>
      <c r="M93" s="23"/>
      <c r="N93" s="21"/>
      <c r="O93" s="21"/>
      <c r="P93" s="151"/>
      <c r="Q93" s="151"/>
      <c r="R93" s="151"/>
      <c r="S93" s="151"/>
      <c r="T93" s="151"/>
      <c r="U93" s="151"/>
      <c r="V93" s="152"/>
      <c r="W93" s="152"/>
      <c r="X93" s="152"/>
      <c r="Y93" s="152"/>
      <c r="Z93" s="152"/>
    </row>
    <row r="94" spans="1:26" s="137" customFormat="1" ht="42" customHeight="1">
      <c r="A94" s="160"/>
      <c r="B94" s="103" t="s">
        <v>96</v>
      </c>
      <c r="C94" s="115"/>
      <c r="D94" s="116"/>
      <c r="E94" s="117"/>
      <c r="F94" s="117"/>
      <c r="G94" s="117"/>
      <c r="H94" s="117"/>
      <c r="I94" s="117"/>
      <c r="J94" s="117"/>
      <c r="K94" s="117"/>
      <c r="L94" s="118"/>
      <c r="M94" s="117"/>
      <c r="N94" s="119"/>
      <c r="O94" s="120"/>
      <c r="P94" s="121"/>
      <c r="Q94" s="122"/>
      <c r="R94" s="123"/>
      <c r="S94" s="121"/>
      <c r="T94" s="122"/>
      <c r="U94" s="122"/>
      <c r="V94" s="123"/>
      <c r="W94" s="121"/>
      <c r="X94" s="124"/>
      <c r="Y94" s="123"/>
      <c r="Z94" s="121"/>
    </row>
    <row r="95" spans="1:26" s="161" customFormat="1" ht="99" customHeight="1">
      <c r="B95" s="249"/>
      <c r="C95" s="250"/>
      <c r="D95" s="246" t="s">
        <v>83</v>
      </c>
      <c r="E95" s="162"/>
      <c r="F95" s="163"/>
      <c r="G95" s="72"/>
      <c r="H95" s="72"/>
      <c r="I95" s="72"/>
      <c r="J95" s="72"/>
      <c r="K95" s="164"/>
      <c r="L95" s="165"/>
      <c r="M95" s="166"/>
      <c r="N95" s="247" t="e">
        <f>+#REF!+#REF!+#REF!+#REF!+#REF!+#REF!+#REF!+#REF!+#REF!+#REF!+#REF!+#REF!+#REF!+#REF!+#REF!+#REF!+#REF!+#REF!+#REF!+F95</f>
        <v>#REF!</v>
      </c>
      <c r="O95" s="167"/>
      <c r="P95" s="168"/>
      <c r="Q95" s="91">
        <f>+F95</f>
        <v>0</v>
      </c>
      <c r="R95" s="169"/>
      <c r="S95" s="168"/>
      <c r="T95" s="170"/>
      <c r="U95" s="170"/>
      <c r="V95" s="169"/>
      <c r="W95" s="168"/>
      <c r="X95" s="171"/>
      <c r="Y95" s="169"/>
      <c r="Z95" s="168"/>
    </row>
    <row r="96" spans="1:26" ht="39" customHeight="1">
      <c r="B96" s="267" t="s">
        <v>90</v>
      </c>
      <c r="C96" s="11"/>
      <c r="D96" s="12"/>
      <c r="E96" s="13"/>
      <c r="F96" s="13"/>
      <c r="G96" s="13"/>
      <c r="H96" s="13"/>
      <c r="I96" s="13"/>
      <c r="J96" s="13"/>
      <c r="K96" s="13"/>
      <c r="L96" s="14"/>
      <c r="M96" s="15"/>
      <c r="N96" s="13"/>
      <c r="O96" s="13"/>
      <c r="P96" s="16"/>
      <c r="Q96" s="16"/>
      <c r="R96" s="16"/>
      <c r="S96" s="16"/>
      <c r="T96" s="16"/>
      <c r="U96" s="16"/>
      <c r="V96" s="17"/>
      <c r="W96" s="17"/>
      <c r="X96" s="17"/>
      <c r="Y96" s="17"/>
      <c r="Z96" s="17"/>
    </row>
    <row r="97" spans="1:26" s="153" customFormat="1" ht="16.5">
      <c r="B97" s="86" t="s">
        <v>97</v>
      </c>
      <c r="C97" s="86"/>
      <c r="D97" s="87"/>
      <c r="E97" s="86"/>
      <c r="F97" s="86"/>
      <c r="G97" s="86"/>
      <c r="H97" s="86"/>
      <c r="I97" s="86"/>
      <c r="J97" s="86"/>
      <c r="K97" s="86"/>
      <c r="L97" s="22"/>
      <c r="M97" s="23"/>
      <c r="N97" s="21"/>
      <c r="O97" s="21"/>
      <c r="P97" s="151"/>
      <c r="Q97" s="151"/>
      <c r="R97" s="151"/>
      <c r="S97" s="151"/>
      <c r="T97" s="151"/>
      <c r="U97" s="151"/>
      <c r="V97" s="152"/>
      <c r="W97" s="152"/>
      <c r="X97" s="152"/>
      <c r="Y97" s="152"/>
      <c r="Z97" s="152"/>
    </row>
    <row r="98" spans="1:26" ht="33.75">
      <c r="A98" s="136"/>
      <c r="B98" s="103" t="s">
        <v>98</v>
      </c>
      <c r="C98" s="104"/>
      <c r="D98" s="105"/>
      <c r="E98" s="111"/>
      <c r="F98" s="111"/>
      <c r="G98" s="111"/>
      <c r="H98" s="111"/>
      <c r="I98" s="111"/>
      <c r="J98" s="111"/>
      <c r="K98" s="111"/>
      <c r="L98" s="112"/>
      <c r="M98" s="111"/>
      <c r="N98" s="114"/>
      <c r="O98" s="106"/>
      <c r="P98" s="107"/>
      <c r="Q98" s="108"/>
      <c r="R98" s="109"/>
      <c r="S98" s="107"/>
      <c r="T98" s="108"/>
      <c r="U98" s="108"/>
      <c r="V98" s="109"/>
      <c r="W98" s="107"/>
      <c r="X98" s="110"/>
      <c r="Y98" s="109"/>
      <c r="Z98" s="107"/>
    </row>
    <row r="99" spans="1:26" s="51" customFormat="1" ht="42.75" customHeight="1">
      <c r="A99" s="173"/>
      <c r="B99" s="54"/>
      <c r="C99" s="55"/>
      <c r="D99" s="99" t="s">
        <v>100</v>
      </c>
      <c r="E99" s="56"/>
      <c r="F99" s="56"/>
      <c r="G99" s="57"/>
      <c r="H99" s="57"/>
      <c r="I99" s="57"/>
      <c r="J99" s="57"/>
      <c r="K99" s="172"/>
      <c r="L99" s="155"/>
      <c r="M99" s="158"/>
      <c r="N99" s="56">
        <f>+E99+F99</f>
        <v>0</v>
      </c>
      <c r="O99" s="56">
        <f>+E99</f>
        <v>0</v>
      </c>
      <c r="P99" s="64"/>
      <c r="Q99" s="64"/>
      <c r="R99" s="64"/>
      <c r="S99" s="64"/>
      <c r="T99" s="64"/>
      <c r="U99" s="64"/>
      <c r="V99" s="65"/>
      <c r="W99" s="48"/>
      <c r="X99" s="48"/>
      <c r="Y99" s="65"/>
      <c r="Z99" s="48"/>
    </row>
    <row r="100" spans="1:26" s="127" customFormat="1" ht="27.75" customHeight="1">
      <c r="B100" s="266" t="s">
        <v>99</v>
      </c>
      <c r="C100" s="33"/>
      <c r="D100" s="34"/>
      <c r="E100" s="35"/>
      <c r="F100" s="35"/>
      <c r="G100" s="35"/>
      <c r="H100" s="35"/>
      <c r="I100" s="35"/>
      <c r="J100" s="35"/>
      <c r="K100" s="128"/>
      <c r="L100" s="129"/>
      <c r="M100" s="37"/>
      <c r="N100" s="35"/>
      <c r="O100" s="35"/>
      <c r="P100" s="131"/>
      <c r="Q100" s="131"/>
      <c r="R100" s="131"/>
      <c r="S100" s="131"/>
      <c r="T100" s="131"/>
      <c r="U100" s="131"/>
      <c r="V100" s="132"/>
      <c r="W100" s="132"/>
      <c r="X100" s="132"/>
      <c r="Y100" s="132"/>
      <c r="Z100" s="132"/>
    </row>
    <row r="101" spans="1:26" s="148" customFormat="1" ht="51" customHeight="1">
      <c r="B101" s="245"/>
      <c r="C101" s="252"/>
      <c r="D101" s="246" t="s">
        <v>100</v>
      </c>
      <c r="E101" s="56"/>
      <c r="F101" s="56"/>
      <c r="G101" s="56"/>
      <c r="H101" s="56"/>
      <c r="I101" s="56"/>
      <c r="J101" s="56"/>
      <c r="K101" s="172"/>
      <c r="L101" s="155"/>
      <c r="M101" s="174"/>
      <c r="N101" s="253" t="e">
        <f>+F101+#REF!</f>
        <v>#REF!</v>
      </c>
      <c r="O101" s="56"/>
      <c r="P101" s="84"/>
      <c r="Q101" s="84"/>
      <c r="R101" s="84"/>
      <c r="S101" s="84"/>
      <c r="T101" s="84">
        <f>+F101</f>
        <v>0</v>
      </c>
      <c r="U101" s="84"/>
      <c r="V101" s="147"/>
      <c r="W101" s="157"/>
      <c r="X101" s="157"/>
      <c r="Y101" s="147"/>
      <c r="Z101" s="157"/>
    </row>
    <row r="102" spans="1:26" s="127" customFormat="1" ht="53.25" customHeight="1">
      <c r="B102" s="266" t="s">
        <v>101</v>
      </c>
      <c r="C102" s="33"/>
      <c r="D102" s="34"/>
      <c r="E102" s="35"/>
      <c r="F102" s="35"/>
      <c r="G102" s="35"/>
      <c r="H102" s="35"/>
      <c r="I102" s="35"/>
      <c r="J102" s="35"/>
      <c r="K102" s="128"/>
      <c r="L102" s="129"/>
      <c r="M102" s="37"/>
      <c r="N102" s="35"/>
      <c r="O102" s="35"/>
      <c r="P102" s="131"/>
      <c r="Q102" s="131"/>
      <c r="R102" s="131"/>
      <c r="S102" s="131"/>
      <c r="T102" s="131"/>
      <c r="U102" s="131"/>
      <c r="V102" s="132"/>
      <c r="W102" s="132"/>
      <c r="X102" s="132"/>
      <c r="Y102" s="132"/>
      <c r="Z102" s="132"/>
    </row>
    <row r="103" spans="1:26" s="148" customFormat="1" ht="45" customHeight="1">
      <c r="A103" s="1"/>
      <c r="B103" s="175"/>
      <c r="C103" s="156"/>
      <c r="D103" s="246" t="s">
        <v>100</v>
      </c>
      <c r="E103" s="56"/>
      <c r="F103" s="56"/>
      <c r="G103" s="56"/>
      <c r="H103" s="56"/>
      <c r="I103" s="56"/>
      <c r="J103" s="56"/>
      <c r="K103" s="134"/>
      <c r="L103" s="155"/>
      <c r="M103" s="150"/>
      <c r="N103" s="56">
        <f>+E103+F103</f>
        <v>0</v>
      </c>
      <c r="O103" s="56">
        <f>+E103</f>
        <v>0</v>
      </c>
      <c r="P103" s="84"/>
      <c r="Q103" s="84"/>
      <c r="R103" s="84"/>
      <c r="S103" s="84"/>
      <c r="T103" s="84"/>
      <c r="U103" s="84"/>
      <c r="V103" s="147"/>
      <c r="W103" s="48"/>
      <c r="X103" s="48"/>
      <c r="Y103" s="147"/>
      <c r="Z103" s="48"/>
    </row>
    <row r="104" spans="1:26" s="127" customFormat="1" ht="45" customHeight="1">
      <c r="B104" s="89" t="s">
        <v>102</v>
      </c>
      <c r="C104" s="33"/>
      <c r="D104" s="34"/>
      <c r="E104" s="35"/>
      <c r="F104" s="35"/>
      <c r="G104" s="35"/>
      <c r="H104" s="35"/>
      <c r="I104" s="35"/>
      <c r="J104" s="35"/>
      <c r="K104" s="128"/>
      <c r="L104" s="129"/>
      <c r="M104" s="37"/>
      <c r="N104" s="35"/>
      <c r="O104" s="35"/>
      <c r="P104" s="131"/>
      <c r="Q104" s="131"/>
      <c r="R104" s="131"/>
      <c r="S104" s="131"/>
      <c r="T104" s="131"/>
      <c r="U104" s="131"/>
      <c r="V104" s="132"/>
      <c r="W104" s="132"/>
      <c r="X104" s="132"/>
      <c r="Y104" s="132"/>
      <c r="Z104" s="132"/>
    </row>
    <row r="105" spans="1:26" s="148" customFormat="1" ht="67.5" customHeight="1">
      <c r="A105" s="1"/>
      <c r="B105" s="175"/>
      <c r="C105" s="156"/>
      <c r="D105" s="246" t="s">
        <v>100</v>
      </c>
      <c r="E105" s="56"/>
      <c r="F105" s="56"/>
      <c r="G105" s="56"/>
      <c r="H105" s="56"/>
      <c r="I105" s="56"/>
      <c r="J105" s="56"/>
      <c r="K105" s="134"/>
      <c r="L105" s="269"/>
      <c r="M105" s="158"/>
      <c r="N105" s="247" t="e">
        <f>+E105+#REF!+#REF!</f>
        <v>#REF!</v>
      </c>
      <c r="O105" s="56">
        <f>+E105</f>
        <v>0</v>
      </c>
      <c r="P105" s="84"/>
      <c r="Q105" s="84"/>
      <c r="R105" s="84"/>
      <c r="S105" s="84"/>
      <c r="T105" s="84"/>
      <c r="U105" s="84"/>
      <c r="V105" s="147"/>
      <c r="W105" s="48"/>
      <c r="X105" s="48"/>
      <c r="Y105" s="147"/>
      <c r="Z105" s="48"/>
    </row>
    <row r="106" spans="1:26" ht="38.25" customHeight="1">
      <c r="B106" s="10" t="s">
        <v>103</v>
      </c>
      <c r="C106" s="11"/>
      <c r="D106" s="12"/>
      <c r="E106" s="13"/>
      <c r="F106" s="13"/>
      <c r="G106" s="13"/>
      <c r="H106" s="13"/>
      <c r="I106" s="13"/>
      <c r="J106" s="13"/>
      <c r="K106" s="13"/>
      <c r="L106" s="14"/>
      <c r="M106" s="15"/>
      <c r="N106" s="13"/>
      <c r="O106" s="13"/>
      <c r="P106" s="16"/>
      <c r="Q106" s="16"/>
      <c r="R106" s="16"/>
      <c r="S106" s="16"/>
      <c r="T106" s="16"/>
      <c r="U106" s="16"/>
      <c r="V106" s="17"/>
      <c r="W106" s="17"/>
      <c r="X106" s="17"/>
      <c r="Y106" s="17"/>
      <c r="Z106" s="17"/>
    </row>
    <row r="107" spans="1:26" s="153" customFormat="1" ht="16.5">
      <c r="B107" s="86" t="s">
        <v>104</v>
      </c>
      <c r="C107" s="86"/>
      <c r="D107" s="87"/>
      <c r="E107" s="86"/>
      <c r="F107" s="86"/>
      <c r="G107" s="86"/>
      <c r="H107" s="86"/>
      <c r="I107" s="86"/>
      <c r="J107" s="86"/>
      <c r="K107" s="86"/>
      <c r="L107" s="22"/>
      <c r="M107" s="23"/>
      <c r="N107" s="21"/>
      <c r="O107" s="21"/>
      <c r="P107" s="151"/>
      <c r="Q107" s="151"/>
      <c r="R107" s="151"/>
      <c r="S107" s="151"/>
      <c r="T107" s="151"/>
      <c r="U107" s="151"/>
      <c r="V107" s="152"/>
      <c r="W107" s="152"/>
      <c r="X107" s="152"/>
      <c r="Y107" s="152"/>
      <c r="Z107" s="152"/>
    </row>
    <row r="108" spans="1:26" s="127" customFormat="1" ht="37.5" customHeight="1">
      <c r="B108" s="266" t="s">
        <v>105</v>
      </c>
      <c r="C108" s="33"/>
      <c r="D108" s="34"/>
      <c r="E108" s="35"/>
      <c r="F108" s="35"/>
      <c r="G108" s="35"/>
      <c r="H108" s="35"/>
      <c r="I108" s="35"/>
      <c r="J108" s="35"/>
      <c r="K108" s="128"/>
      <c r="L108" s="129"/>
      <c r="M108" s="37"/>
      <c r="N108" s="35"/>
      <c r="O108" s="35"/>
      <c r="P108" s="131"/>
      <c r="Q108" s="131"/>
      <c r="R108" s="131"/>
      <c r="S108" s="131"/>
      <c r="T108" s="131"/>
      <c r="U108" s="131"/>
      <c r="V108" s="132"/>
      <c r="W108" s="132"/>
      <c r="X108" s="132"/>
      <c r="Y108" s="132"/>
      <c r="Z108" s="132"/>
    </row>
    <row r="109" spans="1:26" s="51" customFormat="1" ht="60" customHeight="1">
      <c r="A109" s="173"/>
      <c r="B109" s="245"/>
      <c r="C109" s="156"/>
      <c r="D109" s="246" t="s">
        <v>106</v>
      </c>
      <c r="E109" s="56">
        <v>150000000</v>
      </c>
      <c r="F109" s="56"/>
      <c r="G109" s="56"/>
      <c r="H109" s="56"/>
      <c r="I109" s="56"/>
      <c r="J109" s="56"/>
      <c r="K109" s="134" t="s">
        <v>153</v>
      </c>
      <c r="L109" s="269" t="s">
        <v>154</v>
      </c>
      <c r="M109" s="158" t="s">
        <v>155</v>
      </c>
      <c r="N109" s="247">
        <f>+E109+F109</f>
        <v>150000000</v>
      </c>
      <c r="O109" s="56">
        <f t="shared" ref="O109:O117" si="0">+E109</f>
        <v>150000000</v>
      </c>
      <c r="P109" s="64"/>
      <c r="Q109" s="64"/>
      <c r="R109" s="64"/>
      <c r="S109" s="64"/>
      <c r="T109" s="64"/>
      <c r="U109" s="64"/>
      <c r="V109" s="65"/>
      <c r="W109" s="48"/>
      <c r="X109" s="48"/>
      <c r="Y109" s="65"/>
      <c r="Z109" s="48"/>
    </row>
    <row r="110" spans="1:26" s="51" customFormat="1" ht="60" customHeight="1">
      <c r="A110" s="173"/>
      <c r="B110" s="245"/>
      <c r="C110" s="156"/>
      <c r="D110" s="246" t="s">
        <v>106</v>
      </c>
      <c r="E110" s="56">
        <v>93717488</v>
      </c>
      <c r="F110" s="56"/>
      <c r="G110" s="56"/>
      <c r="H110" s="56"/>
      <c r="I110" s="56"/>
      <c r="J110" s="56"/>
      <c r="K110" s="134" t="s">
        <v>157</v>
      </c>
      <c r="L110" s="269" t="s">
        <v>156</v>
      </c>
      <c r="M110" s="158" t="s">
        <v>155</v>
      </c>
      <c r="N110" s="247">
        <f t="shared" ref="N110:N117" si="1">+E110+F110</f>
        <v>93717488</v>
      </c>
      <c r="O110" s="56">
        <f t="shared" si="0"/>
        <v>93717488</v>
      </c>
      <c r="P110" s="64"/>
      <c r="Q110" s="64"/>
      <c r="R110" s="64"/>
      <c r="S110" s="64"/>
      <c r="T110" s="64"/>
      <c r="U110" s="64"/>
      <c r="V110" s="65"/>
      <c r="W110" s="48"/>
      <c r="X110" s="48"/>
      <c r="Y110" s="65"/>
      <c r="Z110" s="48"/>
    </row>
    <row r="111" spans="1:26" s="51" customFormat="1" ht="60" customHeight="1">
      <c r="A111" s="173"/>
      <c r="B111" s="245"/>
      <c r="C111" s="156"/>
      <c r="D111" s="246" t="s">
        <v>106</v>
      </c>
      <c r="E111" s="56">
        <v>16500000</v>
      </c>
      <c r="F111" s="56"/>
      <c r="G111" s="56"/>
      <c r="H111" s="56"/>
      <c r="I111" s="56"/>
      <c r="J111" s="56"/>
      <c r="K111" s="134" t="s">
        <v>158</v>
      </c>
      <c r="L111" s="269" t="s">
        <v>156</v>
      </c>
      <c r="M111" s="158" t="s">
        <v>159</v>
      </c>
      <c r="N111" s="247">
        <f t="shared" si="1"/>
        <v>16500000</v>
      </c>
      <c r="O111" s="56">
        <f t="shared" si="0"/>
        <v>16500000</v>
      </c>
      <c r="P111" s="64"/>
      <c r="Q111" s="64"/>
      <c r="R111" s="64"/>
      <c r="S111" s="64"/>
      <c r="T111" s="64"/>
      <c r="U111" s="64"/>
      <c r="V111" s="65"/>
      <c r="W111" s="48"/>
      <c r="X111" s="48"/>
      <c r="Y111" s="65"/>
      <c r="Z111" s="48"/>
    </row>
    <row r="112" spans="1:26" s="51" customFormat="1" ht="60" customHeight="1">
      <c r="A112" s="173"/>
      <c r="B112" s="245"/>
      <c r="C112" s="156"/>
      <c r="D112" s="246" t="s">
        <v>106</v>
      </c>
      <c r="E112" s="56">
        <v>45000000</v>
      </c>
      <c r="F112" s="56"/>
      <c r="G112" s="56"/>
      <c r="H112" s="56"/>
      <c r="I112" s="56"/>
      <c r="J112" s="56"/>
      <c r="K112" s="134" t="s">
        <v>160</v>
      </c>
      <c r="L112" s="269" t="s">
        <v>154</v>
      </c>
      <c r="M112" s="158" t="s">
        <v>155</v>
      </c>
      <c r="N112" s="247">
        <f t="shared" si="1"/>
        <v>45000000</v>
      </c>
      <c r="O112" s="56">
        <f t="shared" si="0"/>
        <v>45000000</v>
      </c>
      <c r="P112" s="64"/>
      <c r="Q112" s="64"/>
      <c r="R112" s="64"/>
      <c r="S112" s="64"/>
      <c r="T112" s="64"/>
      <c r="U112" s="64"/>
      <c r="V112" s="65"/>
      <c r="W112" s="48"/>
      <c r="X112" s="48"/>
      <c r="Y112" s="65"/>
      <c r="Z112" s="48"/>
    </row>
    <row r="113" spans="1:26" s="51" customFormat="1" ht="60" customHeight="1">
      <c r="A113" s="173"/>
      <c r="B113" s="245"/>
      <c r="C113" s="156"/>
      <c r="D113" s="246" t="s">
        <v>106</v>
      </c>
      <c r="E113" s="56">
        <v>50015709</v>
      </c>
      <c r="F113" s="56"/>
      <c r="G113" s="56"/>
      <c r="H113" s="56"/>
      <c r="I113" s="56"/>
      <c r="J113" s="56"/>
      <c r="K113" s="134" t="s">
        <v>161</v>
      </c>
      <c r="L113" s="269" t="s">
        <v>156</v>
      </c>
      <c r="M113" s="158" t="s">
        <v>155</v>
      </c>
      <c r="N113" s="247">
        <f t="shared" si="1"/>
        <v>50015709</v>
      </c>
      <c r="O113" s="56">
        <f t="shared" si="0"/>
        <v>50015709</v>
      </c>
      <c r="P113" s="64"/>
      <c r="Q113" s="64"/>
      <c r="R113" s="64"/>
      <c r="S113" s="64"/>
      <c r="T113" s="64"/>
      <c r="U113" s="64"/>
      <c r="V113" s="65"/>
      <c r="W113" s="48"/>
      <c r="X113" s="48"/>
      <c r="Y113" s="65"/>
      <c r="Z113" s="48"/>
    </row>
    <row r="114" spans="1:26" s="51" customFormat="1" ht="60" customHeight="1">
      <c r="A114" s="173"/>
      <c r="B114" s="245"/>
      <c r="C114" s="156"/>
      <c r="D114" s="246" t="s">
        <v>106</v>
      </c>
      <c r="E114" s="56">
        <v>219614000</v>
      </c>
      <c r="F114" s="56"/>
      <c r="G114" s="56"/>
      <c r="H114" s="56"/>
      <c r="I114" s="56"/>
      <c r="J114" s="56"/>
      <c r="K114" s="134" t="s">
        <v>165</v>
      </c>
      <c r="L114" s="269" t="s">
        <v>156</v>
      </c>
      <c r="M114" s="158" t="s">
        <v>162</v>
      </c>
      <c r="N114" s="247">
        <f t="shared" si="1"/>
        <v>219614000</v>
      </c>
      <c r="O114" s="56">
        <f t="shared" si="0"/>
        <v>219614000</v>
      </c>
      <c r="P114" s="64"/>
      <c r="Q114" s="64"/>
      <c r="R114" s="64"/>
      <c r="S114" s="64"/>
      <c r="T114" s="64"/>
      <c r="U114" s="64"/>
      <c r="V114" s="65"/>
      <c r="W114" s="48"/>
      <c r="X114" s="48"/>
      <c r="Y114" s="65"/>
      <c r="Z114" s="48"/>
    </row>
    <row r="115" spans="1:26" s="51" customFormat="1" ht="60" customHeight="1">
      <c r="A115" s="173"/>
      <c r="B115" s="245"/>
      <c r="C115" s="156"/>
      <c r="D115" s="246" t="s">
        <v>106</v>
      </c>
      <c r="E115" s="56">
        <v>341695090</v>
      </c>
      <c r="F115" s="56"/>
      <c r="G115" s="56"/>
      <c r="H115" s="56"/>
      <c r="I115" s="56"/>
      <c r="J115" s="56"/>
      <c r="K115" s="134" t="s">
        <v>166</v>
      </c>
      <c r="L115" s="269" t="s">
        <v>156</v>
      </c>
      <c r="M115" s="158" t="s">
        <v>162</v>
      </c>
      <c r="N115" s="247">
        <f t="shared" si="1"/>
        <v>341695090</v>
      </c>
      <c r="O115" s="56">
        <f t="shared" si="0"/>
        <v>341695090</v>
      </c>
      <c r="P115" s="64"/>
      <c r="Q115" s="64"/>
      <c r="R115" s="64"/>
      <c r="S115" s="64"/>
      <c r="T115" s="64"/>
      <c r="U115" s="64"/>
      <c r="V115" s="65"/>
      <c r="W115" s="48"/>
      <c r="X115" s="48"/>
      <c r="Y115" s="65"/>
      <c r="Z115" s="48"/>
    </row>
    <row r="116" spans="1:26" s="51" customFormat="1" ht="60" customHeight="1">
      <c r="A116" s="173"/>
      <c r="B116" s="245"/>
      <c r="C116" s="156"/>
      <c r="D116" s="246" t="s">
        <v>106</v>
      </c>
      <c r="E116" s="56">
        <v>41314060</v>
      </c>
      <c r="F116" s="56"/>
      <c r="G116" s="56"/>
      <c r="H116" s="56"/>
      <c r="I116" s="56"/>
      <c r="J116" s="56"/>
      <c r="K116" s="134" t="s">
        <v>167</v>
      </c>
      <c r="L116" s="269" t="s">
        <v>156</v>
      </c>
      <c r="M116" s="158" t="s">
        <v>163</v>
      </c>
      <c r="N116" s="247">
        <f t="shared" si="1"/>
        <v>41314060</v>
      </c>
      <c r="O116" s="56">
        <f t="shared" si="0"/>
        <v>41314060</v>
      </c>
      <c r="P116" s="64"/>
      <c r="Q116" s="64"/>
      <c r="R116" s="64"/>
      <c r="S116" s="64"/>
      <c r="T116" s="64"/>
      <c r="U116" s="64"/>
      <c r="V116" s="65"/>
      <c r="W116" s="48"/>
      <c r="X116" s="48"/>
      <c r="Y116" s="65"/>
      <c r="Z116" s="48"/>
    </row>
    <row r="117" spans="1:26" s="271" customFormat="1" ht="60" customHeight="1">
      <c r="B117" s="272"/>
      <c r="C117" s="273"/>
      <c r="D117" s="274" t="s">
        <v>106</v>
      </c>
      <c r="E117" s="275">
        <v>104099479</v>
      </c>
      <c r="F117" s="275"/>
      <c r="G117" s="275"/>
      <c r="H117" s="275"/>
      <c r="I117" s="275"/>
      <c r="J117" s="275"/>
      <c r="K117" s="276" t="s">
        <v>168</v>
      </c>
      <c r="L117" s="277" t="s">
        <v>156</v>
      </c>
      <c r="M117" s="278" t="s">
        <v>164</v>
      </c>
      <c r="N117" s="279">
        <f t="shared" si="1"/>
        <v>104099479</v>
      </c>
      <c r="O117" s="275">
        <f t="shared" si="0"/>
        <v>104099479</v>
      </c>
      <c r="P117" s="280"/>
      <c r="Q117" s="280"/>
      <c r="R117" s="280"/>
      <c r="S117" s="280"/>
      <c r="T117" s="280"/>
      <c r="U117" s="280"/>
      <c r="V117" s="281"/>
      <c r="W117" s="282"/>
      <c r="X117" s="282"/>
      <c r="Y117" s="281"/>
      <c r="Z117" s="282"/>
    </row>
    <row r="118" spans="1:26" ht="38.25" customHeight="1">
      <c r="B118" s="10" t="s">
        <v>63</v>
      </c>
      <c r="C118" s="11"/>
      <c r="D118" s="12"/>
      <c r="E118" s="13"/>
      <c r="F118" s="13"/>
      <c r="G118" s="13"/>
      <c r="H118" s="13"/>
      <c r="I118" s="13"/>
      <c r="J118" s="13"/>
      <c r="K118" s="13"/>
      <c r="L118" s="14"/>
      <c r="M118" s="15"/>
      <c r="N118" s="13"/>
      <c r="O118" s="13"/>
      <c r="P118" s="16"/>
      <c r="Q118" s="16"/>
      <c r="R118" s="16"/>
      <c r="S118" s="16"/>
      <c r="T118" s="16"/>
      <c r="U118" s="16"/>
      <c r="V118" s="17"/>
      <c r="W118" s="17"/>
      <c r="X118" s="17"/>
      <c r="Y118" s="17"/>
      <c r="Z118" s="17"/>
    </row>
    <row r="119" spans="1:26" s="153" customFormat="1" ht="16.5">
      <c r="B119" s="86" t="s">
        <v>76</v>
      </c>
      <c r="C119" s="86"/>
      <c r="D119" s="87"/>
      <c r="E119" s="86"/>
      <c r="F119" s="86"/>
      <c r="G119" s="86"/>
      <c r="H119" s="86"/>
      <c r="I119" s="86"/>
      <c r="J119" s="86"/>
      <c r="K119" s="86"/>
      <c r="L119" s="22"/>
      <c r="M119" s="23"/>
      <c r="N119" s="21"/>
      <c r="O119" s="21"/>
      <c r="P119" s="151"/>
      <c r="Q119" s="151"/>
      <c r="R119" s="151"/>
      <c r="S119" s="151"/>
      <c r="T119" s="151"/>
      <c r="U119" s="151"/>
      <c r="V119" s="152"/>
      <c r="W119" s="152"/>
      <c r="X119" s="152"/>
      <c r="Y119" s="152"/>
      <c r="Z119" s="152"/>
    </row>
    <row r="120" spans="1:26" s="127" customFormat="1" ht="51">
      <c r="B120" s="266" t="s">
        <v>107</v>
      </c>
      <c r="C120" s="33"/>
      <c r="D120" s="34"/>
      <c r="E120" s="35"/>
      <c r="F120" s="35"/>
      <c r="G120" s="35"/>
      <c r="H120" s="35"/>
      <c r="I120" s="35"/>
      <c r="J120" s="35"/>
      <c r="K120" s="128"/>
      <c r="L120" s="129"/>
      <c r="M120" s="37"/>
      <c r="N120" s="35"/>
      <c r="O120" s="35"/>
      <c r="P120" s="131"/>
      <c r="Q120" s="131"/>
      <c r="R120" s="131"/>
      <c r="S120" s="131"/>
      <c r="T120" s="131"/>
      <c r="U120" s="131"/>
      <c r="V120" s="132"/>
      <c r="W120" s="132"/>
      <c r="X120" s="132"/>
      <c r="Y120" s="132"/>
      <c r="Z120" s="132"/>
    </row>
    <row r="121" spans="1:26" s="51" customFormat="1" ht="49.5" customHeight="1">
      <c r="A121" s="173"/>
      <c r="B121" s="248"/>
      <c r="C121" s="156"/>
      <c r="D121" s="246" t="s">
        <v>106</v>
      </c>
      <c r="E121" s="56">
        <v>104099479</v>
      </c>
      <c r="F121" s="56"/>
      <c r="G121" s="57"/>
      <c r="H121" s="57"/>
      <c r="I121" s="57"/>
      <c r="J121" s="57"/>
      <c r="K121" s="134" t="s">
        <v>168</v>
      </c>
      <c r="L121" s="155" t="s">
        <v>156</v>
      </c>
      <c r="M121" s="158" t="s">
        <v>164</v>
      </c>
      <c r="N121" s="247">
        <f>+E121</f>
        <v>104099479</v>
      </c>
      <c r="O121" s="56"/>
      <c r="P121" s="64"/>
      <c r="Q121" s="56">
        <f>+N121</f>
        <v>104099479</v>
      </c>
      <c r="R121" s="64"/>
      <c r="S121" s="64"/>
      <c r="T121" s="64"/>
      <c r="U121" s="64"/>
      <c r="V121" s="65"/>
      <c r="W121" s="48"/>
      <c r="X121" s="48"/>
      <c r="Y121" s="65"/>
      <c r="Z121" s="48"/>
    </row>
    <row r="122" spans="1:26" s="51" customFormat="1" ht="49.5" customHeight="1">
      <c r="A122" s="173"/>
      <c r="B122" s="248"/>
      <c r="C122" s="156"/>
      <c r="D122" s="246" t="s">
        <v>106</v>
      </c>
      <c r="E122" s="56">
        <v>46697595</v>
      </c>
      <c r="F122" s="56"/>
      <c r="G122" s="57"/>
      <c r="H122" s="57"/>
      <c r="I122" s="57"/>
      <c r="J122" s="57"/>
      <c r="K122" s="134" t="s">
        <v>180</v>
      </c>
      <c r="L122" s="155" t="s">
        <v>154</v>
      </c>
      <c r="M122" s="158" t="s">
        <v>181</v>
      </c>
      <c r="N122" s="247">
        <f>+E122</f>
        <v>46697595</v>
      </c>
      <c r="O122" s="56">
        <f>+E122</f>
        <v>46697595</v>
      </c>
      <c r="P122" s="64"/>
      <c r="Q122" s="56"/>
      <c r="R122" s="64"/>
      <c r="S122" s="64"/>
      <c r="T122" s="64"/>
      <c r="U122" s="64"/>
      <c r="V122" s="65"/>
      <c r="W122" s="48"/>
      <c r="X122" s="48"/>
      <c r="Y122" s="65"/>
      <c r="Z122" s="48"/>
    </row>
    <row r="123" spans="1:26" s="51" customFormat="1" ht="49.5" customHeight="1">
      <c r="A123" s="173"/>
      <c r="B123" s="248"/>
      <c r="C123" s="156"/>
      <c r="D123" s="246" t="s">
        <v>106</v>
      </c>
      <c r="E123" s="56">
        <v>52206040</v>
      </c>
      <c r="F123" s="56"/>
      <c r="G123" s="57"/>
      <c r="H123" s="57"/>
      <c r="I123" s="57"/>
      <c r="J123" s="57"/>
      <c r="K123" s="134" t="s">
        <v>182</v>
      </c>
      <c r="L123" s="155" t="s">
        <v>156</v>
      </c>
      <c r="M123" s="158" t="s">
        <v>181</v>
      </c>
      <c r="N123" s="247">
        <f>+E123</f>
        <v>52206040</v>
      </c>
      <c r="O123" s="56"/>
      <c r="P123" s="64"/>
      <c r="Q123" s="56">
        <f>+N123</f>
        <v>52206040</v>
      </c>
      <c r="R123" s="64"/>
      <c r="S123" s="64"/>
      <c r="T123" s="64"/>
      <c r="U123" s="64"/>
      <c r="V123" s="65"/>
      <c r="W123" s="48"/>
      <c r="X123" s="48"/>
      <c r="Y123" s="65"/>
      <c r="Z123" s="48"/>
    </row>
    <row r="124" spans="1:26" s="51" customFormat="1" ht="49.5" customHeight="1">
      <c r="A124" s="173"/>
      <c r="B124" s="248"/>
      <c r="C124" s="156"/>
      <c r="D124" s="246" t="s">
        <v>106</v>
      </c>
      <c r="E124" s="56">
        <v>8800000</v>
      </c>
      <c r="F124" s="56"/>
      <c r="G124" s="57"/>
      <c r="H124" s="57"/>
      <c r="I124" s="57"/>
      <c r="J124" s="57"/>
      <c r="K124" s="134" t="s">
        <v>183</v>
      </c>
      <c r="L124" s="155" t="s">
        <v>156</v>
      </c>
      <c r="M124" s="158" t="s">
        <v>184</v>
      </c>
      <c r="N124" s="247">
        <f>+E124</f>
        <v>8800000</v>
      </c>
      <c r="O124" s="56"/>
      <c r="P124" s="64"/>
      <c r="Q124" s="56">
        <f>+N124</f>
        <v>8800000</v>
      </c>
      <c r="R124" s="64"/>
      <c r="S124" s="64"/>
      <c r="T124" s="64"/>
      <c r="U124" s="64"/>
      <c r="V124" s="65"/>
      <c r="W124" s="48"/>
      <c r="X124" s="48"/>
      <c r="Y124" s="65"/>
      <c r="Z124" s="48"/>
    </row>
    <row r="125" spans="1:26" ht="38.25" customHeight="1">
      <c r="B125" s="267" t="s">
        <v>108</v>
      </c>
      <c r="C125" s="11"/>
      <c r="D125" s="12"/>
      <c r="E125" s="13"/>
      <c r="F125" s="13"/>
      <c r="G125" s="13"/>
      <c r="H125" s="13"/>
      <c r="I125" s="13"/>
      <c r="J125" s="13"/>
      <c r="K125" s="13"/>
      <c r="L125" s="14"/>
      <c r="M125" s="15"/>
      <c r="N125" s="13"/>
      <c r="O125" s="13"/>
      <c r="P125" s="16"/>
      <c r="Q125" s="16"/>
      <c r="R125" s="16"/>
      <c r="S125" s="16"/>
      <c r="T125" s="16"/>
      <c r="U125" s="16"/>
      <c r="V125" s="17"/>
      <c r="W125" s="17"/>
      <c r="X125" s="17"/>
      <c r="Y125" s="17"/>
      <c r="Z125" s="17"/>
    </row>
    <row r="126" spans="1:26" s="153" customFormat="1" ht="16.5">
      <c r="B126" s="86" t="s">
        <v>104</v>
      </c>
      <c r="C126" s="86"/>
      <c r="D126" s="87"/>
      <c r="E126" s="86"/>
      <c r="F126" s="86"/>
      <c r="G126" s="86"/>
      <c r="H126" s="86"/>
      <c r="I126" s="86"/>
      <c r="J126" s="86"/>
      <c r="K126" s="86"/>
      <c r="L126" s="22"/>
      <c r="M126" s="23"/>
      <c r="N126" s="21"/>
      <c r="O126" s="21"/>
      <c r="P126" s="151"/>
      <c r="Q126" s="151"/>
      <c r="R126" s="151"/>
      <c r="S126" s="151"/>
      <c r="T126" s="151"/>
      <c r="U126" s="151"/>
      <c r="V126" s="152"/>
      <c r="W126" s="152"/>
      <c r="X126" s="152"/>
      <c r="Y126" s="152"/>
      <c r="Z126" s="152"/>
    </row>
    <row r="127" spans="1:26" s="127" customFormat="1" ht="45.75" customHeight="1">
      <c r="B127" s="266" t="s">
        <v>109</v>
      </c>
      <c r="C127" s="33"/>
      <c r="D127" s="34"/>
      <c r="E127" s="35"/>
      <c r="F127" s="35"/>
      <c r="G127" s="35"/>
      <c r="H127" s="35"/>
      <c r="I127" s="35"/>
      <c r="J127" s="35"/>
      <c r="K127" s="128"/>
      <c r="L127" s="129"/>
      <c r="M127" s="37"/>
      <c r="N127" s="35"/>
      <c r="O127" s="35"/>
      <c r="P127" s="131"/>
      <c r="Q127" s="131"/>
      <c r="R127" s="131"/>
      <c r="S127" s="131"/>
      <c r="T127" s="131"/>
      <c r="U127" s="131"/>
      <c r="V127" s="132"/>
      <c r="W127" s="132"/>
      <c r="X127" s="132"/>
      <c r="Y127" s="132"/>
      <c r="Z127" s="132"/>
    </row>
    <row r="128" spans="1:26" s="51" customFormat="1" ht="63" customHeight="1">
      <c r="A128" s="173"/>
      <c r="B128" s="245"/>
      <c r="C128" s="156"/>
      <c r="D128" s="246" t="s">
        <v>106</v>
      </c>
      <c r="E128" s="56">
        <v>25000000</v>
      </c>
      <c r="F128" s="56"/>
      <c r="G128" s="57"/>
      <c r="H128" s="57"/>
      <c r="I128" s="57"/>
      <c r="J128" s="57"/>
      <c r="K128" s="134" t="s">
        <v>185</v>
      </c>
      <c r="L128" s="155" t="s">
        <v>154</v>
      </c>
      <c r="M128" s="158" t="s">
        <v>186</v>
      </c>
      <c r="N128" s="247">
        <f>+E128</f>
        <v>25000000</v>
      </c>
      <c r="O128" s="56">
        <f>+E128</f>
        <v>25000000</v>
      </c>
      <c r="P128" s="64"/>
      <c r="Q128" s="64"/>
      <c r="R128" s="64"/>
      <c r="S128" s="64"/>
      <c r="T128" s="64"/>
      <c r="U128" s="64"/>
      <c r="V128" s="65"/>
      <c r="W128" s="48"/>
      <c r="X128" s="48"/>
      <c r="Y128" s="65"/>
      <c r="Z128" s="48"/>
    </row>
    <row r="129" spans="1:26" s="51" customFormat="1" ht="63" customHeight="1">
      <c r="A129" s="173"/>
      <c r="B129" s="245"/>
      <c r="C129" s="156"/>
      <c r="D129" s="246" t="s">
        <v>106</v>
      </c>
      <c r="E129" s="56">
        <v>23856127</v>
      </c>
      <c r="F129" s="56"/>
      <c r="G129" s="57"/>
      <c r="H129" s="57"/>
      <c r="I129" s="57"/>
      <c r="J129" s="57"/>
      <c r="K129" s="134" t="s">
        <v>187</v>
      </c>
      <c r="L129" s="155" t="s">
        <v>156</v>
      </c>
      <c r="M129" s="158" t="s">
        <v>186</v>
      </c>
      <c r="N129" s="247">
        <f>+E129</f>
        <v>23856127</v>
      </c>
      <c r="O129" s="56"/>
      <c r="P129" s="64"/>
      <c r="Q129" s="84">
        <f>+N129</f>
        <v>23856127</v>
      </c>
      <c r="R129" s="64"/>
      <c r="S129" s="64"/>
      <c r="T129" s="64"/>
      <c r="U129" s="64"/>
      <c r="V129" s="65"/>
      <c r="W129" s="48"/>
      <c r="X129" s="48"/>
      <c r="Y129" s="65"/>
      <c r="Z129" s="48"/>
    </row>
    <row r="130" spans="1:26" s="51" customFormat="1" ht="63" customHeight="1">
      <c r="A130" s="173"/>
      <c r="B130" s="245"/>
      <c r="C130" s="156"/>
      <c r="D130" s="246" t="s">
        <v>106</v>
      </c>
      <c r="E130" s="56">
        <v>34496000</v>
      </c>
      <c r="F130" s="56"/>
      <c r="G130" s="57"/>
      <c r="H130" s="57"/>
      <c r="I130" s="57"/>
      <c r="J130" s="57"/>
      <c r="K130" s="134" t="s">
        <v>188</v>
      </c>
      <c r="L130" s="155" t="s">
        <v>156</v>
      </c>
      <c r="M130" s="158" t="s">
        <v>189</v>
      </c>
      <c r="N130" s="247">
        <f>+E130</f>
        <v>34496000</v>
      </c>
      <c r="O130" s="56"/>
      <c r="P130" s="64"/>
      <c r="Q130" s="84">
        <f>+N130</f>
        <v>34496000</v>
      </c>
      <c r="R130" s="64"/>
      <c r="S130" s="64"/>
      <c r="T130" s="64"/>
      <c r="U130" s="64"/>
      <c r="V130" s="65"/>
      <c r="W130" s="48"/>
      <c r="X130" s="48"/>
      <c r="Y130" s="65"/>
      <c r="Z130" s="48"/>
    </row>
    <row r="131" spans="1:26" ht="38.25" customHeight="1">
      <c r="B131" s="267" t="s">
        <v>84</v>
      </c>
      <c r="C131" s="11"/>
      <c r="D131" s="12"/>
      <c r="E131" s="13"/>
      <c r="F131" s="13"/>
      <c r="G131" s="13"/>
      <c r="H131" s="13"/>
      <c r="I131" s="13"/>
      <c r="J131" s="13"/>
      <c r="K131" s="13"/>
      <c r="L131" s="14"/>
      <c r="M131" s="15"/>
      <c r="N131" s="13"/>
      <c r="O131" s="13"/>
      <c r="P131" s="16"/>
      <c r="Q131" s="16"/>
      <c r="R131" s="16"/>
      <c r="S131" s="16"/>
      <c r="T131" s="16"/>
      <c r="U131" s="16"/>
      <c r="V131" s="17"/>
      <c r="W131" s="17"/>
      <c r="X131" s="17"/>
      <c r="Y131" s="17"/>
      <c r="Z131" s="17"/>
    </row>
    <row r="132" spans="1:26" s="153" customFormat="1" ht="30.75" customHeight="1">
      <c r="B132" s="86" t="s">
        <v>110</v>
      </c>
      <c r="C132" s="86"/>
      <c r="D132" s="87"/>
      <c r="E132" s="86"/>
      <c r="F132" s="86"/>
      <c r="G132" s="86"/>
      <c r="H132" s="86"/>
      <c r="I132" s="86"/>
      <c r="J132" s="86"/>
      <c r="K132" s="86"/>
      <c r="L132" s="22"/>
      <c r="M132" s="23"/>
      <c r="N132" s="21"/>
      <c r="O132" s="21"/>
      <c r="P132" s="151"/>
      <c r="Q132" s="151"/>
      <c r="R132" s="151"/>
      <c r="S132" s="151"/>
      <c r="T132" s="151"/>
      <c r="U132" s="151"/>
      <c r="V132" s="152"/>
      <c r="W132" s="152"/>
      <c r="X132" s="152"/>
      <c r="Y132" s="152"/>
      <c r="Z132" s="152"/>
    </row>
    <row r="133" spans="1:26" s="127" customFormat="1" ht="51">
      <c r="B133" s="266" t="s">
        <v>111</v>
      </c>
      <c r="C133" s="33"/>
      <c r="D133" s="34"/>
      <c r="E133" s="35"/>
      <c r="F133" s="35"/>
      <c r="G133" s="35"/>
      <c r="H133" s="35"/>
      <c r="I133" s="35"/>
      <c r="J133" s="35"/>
      <c r="K133" s="128"/>
      <c r="L133" s="129"/>
      <c r="M133" s="37"/>
      <c r="N133" s="35"/>
      <c r="O133" s="35"/>
      <c r="P133" s="37"/>
      <c r="Q133" s="37"/>
      <c r="R133" s="37"/>
      <c r="S133" s="37"/>
      <c r="T133" s="37"/>
      <c r="U133" s="37"/>
      <c r="V133" s="132"/>
      <c r="W133" s="132"/>
      <c r="X133" s="132"/>
      <c r="Y133" s="132"/>
      <c r="Z133" s="132"/>
    </row>
    <row r="134" spans="1:26" s="51" customFormat="1" ht="36" customHeight="1">
      <c r="A134" s="173"/>
      <c r="B134" s="248"/>
      <c r="C134" s="156"/>
      <c r="D134" s="246" t="s">
        <v>106</v>
      </c>
      <c r="E134" s="56"/>
      <c r="F134" s="56"/>
      <c r="G134" s="57"/>
      <c r="H134" s="57"/>
      <c r="I134" s="57"/>
      <c r="J134" s="57"/>
      <c r="K134" s="134"/>
      <c r="L134" s="155"/>
      <c r="M134" s="158"/>
      <c r="N134" s="247" t="e">
        <f>+E134+#REF!</f>
        <v>#REF!</v>
      </c>
      <c r="O134" s="56">
        <f>+E134</f>
        <v>0</v>
      </c>
      <c r="P134" s="64"/>
      <c r="Q134" s="64"/>
      <c r="R134" s="64"/>
      <c r="S134" s="64"/>
      <c r="T134" s="64"/>
      <c r="U134" s="64"/>
      <c r="V134" s="65"/>
      <c r="W134" s="48"/>
      <c r="X134" s="48"/>
      <c r="Y134" s="65"/>
      <c r="Z134" s="48"/>
    </row>
    <row r="135" spans="1:26" ht="38.25" customHeight="1">
      <c r="B135" s="267" t="s">
        <v>84</v>
      </c>
      <c r="C135" s="11"/>
      <c r="D135" s="12"/>
      <c r="E135" s="13"/>
      <c r="F135" s="13"/>
      <c r="G135" s="13"/>
      <c r="H135" s="13"/>
      <c r="I135" s="13"/>
      <c r="J135" s="13"/>
      <c r="K135" s="13"/>
      <c r="L135" s="14"/>
      <c r="M135" s="15"/>
      <c r="N135" s="13"/>
      <c r="O135" s="13"/>
      <c r="P135" s="16"/>
      <c r="Q135" s="16"/>
      <c r="R135" s="16"/>
      <c r="S135" s="16"/>
      <c r="T135" s="16"/>
      <c r="U135" s="16"/>
      <c r="V135" s="17"/>
      <c r="W135" s="17"/>
      <c r="X135" s="17"/>
      <c r="Y135" s="17"/>
      <c r="Z135" s="17"/>
    </row>
    <row r="136" spans="1:26" s="153" customFormat="1" ht="30.75" customHeight="1">
      <c r="B136" s="86" t="s">
        <v>112</v>
      </c>
      <c r="C136" s="86"/>
      <c r="D136" s="87"/>
      <c r="E136" s="86"/>
      <c r="F136" s="86"/>
      <c r="G136" s="86"/>
      <c r="H136" s="86"/>
      <c r="I136" s="86"/>
      <c r="J136" s="86"/>
      <c r="K136" s="86"/>
      <c r="L136" s="22"/>
      <c r="M136" s="23"/>
      <c r="N136" s="21"/>
      <c r="O136" s="21"/>
      <c r="P136" s="151"/>
      <c r="Q136" s="151"/>
      <c r="R136" s="151"/>
      <c r="S136" s="151"/>
      <c r="T136" s="151"/>
      <c r="U136" s="151"/>
      <c r="V136" s="152"/>
      <c r="W136" s="152"/>
      <c r="X136" s="152"/>
      <c r="Y136" s="152"/>
      <c r="Z136" s="152"/>
    </row>
    <row r="137" spans="1:26" s="127" customFormat="1" ht="25.5">
      <c r="B137" s="89" t="s">
        <v>113</v>
      </c>
      <c r="C137" s="33"/>
      <c r="D137" s="34"/>
      <c r="E137" s="35"/>
      <c r="F137" s="35"/>
      <c r="G137" s="35"/>
      <c r="H137" s="35"/>
      <c r="I137" s="35"/>
      <c r="J137" s="35"/>
      <c r="K137" s="128"/>
      <c r="L137" s="129"/>
      <c r="M137" s="37"/>
      <c r="N137" s="35"/>
      <c r="O137" s="35"/>
      <c r="P137" s="37"/>
      <c r="Q137" s="37"/>
      <c r="R137" s="37"/>
      <c r="S137" s="37"/>
      <c r="T137" s="37"/>
      <c r="U137" s="37"/>
      <c r="V137" s="132"/>
      <c r="W137" s="132"/>
      <c r="X137" s="132"/>
      <c r="Y137" s="132"/>
      <c r="Z137" s="132"/>
    </row>
    <row r="138" spans="1:26" s="51" customFormat="1" ht="45.75" customHeight="1">
      <c r="A138" s="173"/>
      <c r="B138" s="248"/>
      <c r="C138" s="156"/>
      <c r="D138" s="246" t="s">
        <v>106</v>
      </c>
      <c r="F138" s="56">
        <v>80000000</v>
      </c>
      <c r="G138" s="57"/>
      <c r="H138" s="57"/>
      <c r="I138" s="57"/>
      <c r="J138" s="57"/>
      <c r="K138" s="134" t="s">
        <v>190</v>
      </c>
      <c r="L138" s="155" t="s">
        <v>191</v>
      </c>
      <c r="M138" s="158" t="s">
        <v>192</v>
      </c>
      <c r="N138" s="247">
        <f>+F138</f>
        <v>80000000</v>
      </c>
      <c r="O138" s="57"/>
      <c r="P138" s="64"/>
      <c r="Q138" s="64"/>
      <c r="R138" s="64"/>
      <c r="S138" s="64"/>
      <c r="T138" s="141">
        <f>+N138</f>
        <v>80000000</v>
      </c>
      <c r="U138" s="141"/>
      <c r="V138" s="65"/>
      <c r="W138" s="48"/>
      <c r="X138" s="48"/>
      <c r="Y138" s="65"/>
      <c r="Z138" s="48"/>
    </row>
    <row r="139" spans="1:26" ht="16.5">
      <c r="B139" s="267" t="s">
        <v>84</v>
      </c>
      <c r="C139" s="11"/>
      <c r="D139" s="12"/>
      <c r="E139" s="13"/>
      <c r="F139" s="13"/>
      <c r="G139" s="13"/>
      <c r="H139" s="13"/>
      <c r="I139" s="13"/>
      <c r="J139" s="13"/>
      <c r="K139" s="13"/>
      <c r="L139" s="14"/>
      <c r="M139" s="15"/>
      <c r="N139" s="13"/>
      <c r="O139" s="13"/>
      <c r="P139" s="16"/>
      <c r="Q139" s="16"/>
      <c r="R139" s="16"/>
      <c r="S139" s="16"/>
      <c r="T139" s="16"/>
      <c r="U139" s="16"/>
      <c r="V139" s="17"/>
      <c r="W139" s="17"/>
      <c r="X139" s="17"/>
      <c r="Y139" s="17"/>
      <c r="Z139" s="17"/>
    </row>
    <row r="140" spans="1:26" s="153" customFormat="1" ht="16.5">
      <c r="B140" s="86" t="s">
        <v>114</v>
      </c>
      <c r="C140" s="86"/>
      <c r="D140" s="87"/>
      <c r="E140" s="86"/>
      <c r="F140" s="86"/>
      <c r="G140" s="86"/>
      <c r="H140" s="86"/>
      <c r="I140" s="86"/>
      <c r="J140" s="86"/>
      <c r="K140" s="86"/>
      <c r="L140" s="22"/>
      <c r="M140" s="23"/>
      <c r="N140" s="21"/>
      <c r="O140" s="21"/>
      <c r="P140" s="151"/>
      <c r="Q140" s="151"/>
      <c r="R140" s="151"/>
      <c r="S140" s="151"/>
      <c r="T140" s="151"/>
      <c r="U140" s="151"/>
      <c r="V140" s="152"/>
      <c r="W140" s="152"/>
      <c r="X140" s="152"/>
      <c r="Y140" s="152"/>
      <c r="Z140" s="152"/>
    </row>
    <row r="141" spans="1:26" s="127" customFormat="1" ht="51">
      <c r="B141" s="266" t="s">
        <v>115</v>
      </c>
      <c r="C141" s="33"/>
      <c r="D141" s="34"/>
      <c r="E141" s="35"/>
      <c r="F141" s="35"/>
      <c r="G141" s="35"/>
      <c r="H141" s="35"/>
      <c r="I141" s="35"/>
      <c r="J141" s="35"/>
      <c r="K141" s="128"/>
      <c r="L141" s="129"/>
      <c r="M141" s="37"/>
      <c r="N141" s="35"/>
      <c r="O141" s="35"/>
      <c r="P141" s="131"/>
      <c r="Q141" s="131"/>
      <c r="R141" s="131"/>
      <c r="S141" s="131"/>
      <c r="T141" s="131"/>
      <c r="U141" s="131"/>
      <c r="V141" s="132"/>
      <c r="W141" s="132"/>
      <c r="X141" s="132"/>
      <c r="Y141" s="132"/>
      <c r="Z141" s="132"/>
    </row>
    <row r="142" spans="1:26" s="51" customFormat="1" ht="52.5" customHeight="1">
      <c r="A142" s="173"/>
      <c r="B142" s="54"/>
      <c r="C142" s="55"/>
      <c r="D142" s="246" t="s">
        <v>118</v>
      </c>
      <c r="E142" s="56"/>
      <c r="F142" s="56"/>
      <c r="G142" s="57"/>
      <c r="H142" s="57"/>
      <c r="I142" s="57"/>
      <c r="J142" s="57"/>
      <c r="K142" s="134"/>
      <c r="L142" s="155"/>
      <c r="M142" s="158"/>
      <c r="N142" s="56">
        <f>+F142</f>
        <v>0</v>
      </c>
      <c r="O142" s="57"/>
      <c r="P142" s="64"/>
      <c r="Q142" s="64"/>
      <c r="R142" s="64"/>
      <c r="S142" s="64"/>
      <c r="T142" s="84">
        <f>+F142</f>
        <v>0</v>
      </c>
      <c r="U142" s="84"/>
      <c r="V142" s="65"/>
      <c r="W142" s="48"/>
      <c r="X142" s="48"/>
      <c r="Y142" s="65"/>
      <c r="Z142" s="48"/>
    </row>
    <row r="143" spans="1:26" ht="23.25" customHeight="1">
      <c r="B143" s="267" t="s">
        <v>84</v>
      </c>
      <c r="C143" s="11"/>
      <c r="D143" s="12"/>
      <c r="E143" s="13"/>
      <c r="F143" s="13"/>
      <c r="G143" s="13"/>
      <c r="H143" s="13"/>
      <c r="I143" s="13"/>
      <c r="J143" s="13"/>
      <c r="K143" s="13"/>
      <c r="L143" s="14"/>
      <c r="M143" s="15"/>
      <c r="N143" s="13"/>
      <c r="O143" s="13"/>
      <c r="P143" s="16"/>
      <c r="Q143" s="16"/>
      <c r="R143" s="16"/>
      <c r="S143" s="16"/>
      <c r="T143" s="16"/>
      <c r="U143" s="16"/>
      <c r="V143" s="17"/>
      <c r="W143" s="17"/>
      <c r="X143" s="17"/>
      <c r="Y143" s="17"/>
      <c r="Z143" s="17"/>
    </row>
    <row r="144" spans="1:26" s="153" customFormat="1" ht="33.75" customHeight="1">
      <c r="B144" s="86" t="s">
        <v>116</v>
      </c>
      <c r="C144" s="86"/>
      <c r="D144" s="87"/>
      <c r="E144" s="86"/>
      <c r="F144" s="86"/>
      <c r="G144" s="86"/>
      <c r="H144" s="86"/>
      <c r="I144" s="86"/>
      <c r="J144" s="86"/>
      <c r="K144" s="86"/>
      <c r="L144" s="22"/>
      <c r="M144" s="23"/>
      <c r="N144" s="21"/>
      <c r="O144" s="21"/>
      <c r="P144" s="151"/>
      <c r="Q144" s="151"/>
      <c r="R144" s="151"/>
      <c r="S144" s="151"/>
      <c r="T144" s="151"/>
      <c r="U144" s="151"/>
      <c r="V144" s="152"/>
      <c r="W144" s="152"/>
      <c r="X144" s="152"/>
      <c r="Y144" s="152"/>
      <c r="Z144" s="152"/>
    </row>
    <row r="145" spans="1:26" s="127" customFormat="1" ht="38.25">
      <c r="B145" s="266" t="s">
        <v>117</v>
      </c>
      <c r="C145" s="33"/>
      <c r="D145" s="34"/>
      <c r="E145" s="35"/>
      <c r="F145" s="35"/>
      <c r="G145" s="35"/>
      <c r="H145" s="35"/>
      <c r="I145" s="35"/>
      <c r="J145" s="35"/>
      <c r="K145" s="128"/>
      <c r="L145" s="129"/>
      <c r="M145" s="37"/>
      <c r="N145" s="35"/>
      <c r="O145" s="35"/>
      <c r="P145" s="131"/>
      <c r="Q145" s="131"/>
      <c r="R145" s="131"/>
      <c r="S145" s="131"/>
      <c r="T145" s="131"/>
      <c r="U145" s="131"/>
      <c r="V145" s="132"/>
      <c r="W145" s="132"/>
      <c r="X145" s="132"/>
      <c r="Y145" s="132"/>
      <c r="Z145" s="132"/>
    </row>
    <row r="146" spans="1:26" s="51" customFormat="1" ht="38.25">
      <c r="A146" s="173"/>
      <c r="B146" s="54"/>
      <c r="C146" s="55"/>
      <c r="D146" s="246" t="s">
        <v>118</v>
      </c>
      <c r="E146" s="56"/>
      <c r="F146" s="56"/>
      <c r="G146" s="57"/>
      <c r="H146" s="57"/>
      <c r="I146" s="57"/>
      <c r="J146" s="57"/>
      <c r="K146" s="134"/>
      <c r="L146" s="155"/>
      <c r="M146" s="158"/>
      <c r="N146" s="56">
        <f>+F146</f>
        <v>0</v>
      </c>
      <c r="O146" s="57"/>
      <c r="P146" s="64"/>
      <c r="Q146" s="64"/>
      <c r="R146" s="64"/>
      <c r="S146" s="64"/>
      <c r="T146" s="84">
        <f>+F146</f>
        <v>0</v>
      </c>
      <c r="U146" s="84"/>
      <c r="V146" s="65"/>
      <c r="W146" s="48"/>
      <c r="X146" s="48"/>
      <c r="Y146" s="65"/>
      <c r="Z146" s="48"/>
    </row>
    <row r="147" spans="1:26" s="127" customFormat="1" ht="50.25" customHeight="1">
      <c r="B147" s="266" t="s">
        <v>125</v>
      </c>
      <c r="C147" s="33"/>
      <c r="D147" s="34"/>
      <c r="E147" s="35"/>
      <c r="F147" s="35"/>
      <c r="G147" s="35"/>
      <c r="H147" s="35"/>
      <c r="I147" s="35"/>
      <c r="J147" s="35"/>
      <c r="K147" s="128"/>
      <c r="L147" s="129"/>
      <c r="M147" s="37"/>
      <c r="N147" s="35"/>
      <c r="O147" s="35"/>
      <c r="P147" s="131"/>
      <c r="Q147" s="131"/>
      <c r="R147" s="131"/>
      <c r="S147" s="131"/>
      <c r="T147" s="131"/>
      <c r="U147" s="131"/>
      <c r="V147" s="132"/>
      <c r="W147" s="132"/>
      <c r="X147" s="132"/>
      <c r="Y147" s="132"/>
      <c r="Z147" s="132"/>
    </row>
    <row r="148" spans="1:26" s="51" customFormat="1" ht="51">
      <c r="A148" s="173"/>
      <c r="B148" s="54"/>
      <c r="C148" s="55"/>
      <c r="D148" s="246" t="s">
        <v>126</v>
      </c>
      <c r="E148" s="56"/>
      <c r="F148" s="56"/>
      <c r="G148" s="57"/>
      <c r="H148" s="57"/>
      <c r="I148" s="57"/>
      <c r="J148" s="57"/>
      <c r="K148" s="134"/>
      <c r="L148" s="155"/>
      <c r="M148" s="158"/>
      <c r="N148" s="56">
        <f>+F148</f>
        <v>0</v>
      </c>
      <c r="O148" s="57"/>
      <c r="P148" s="64"/>
      <c r="Q148" s="64"/>
      <c r="R148" s="64"/>
      <c r="S148" s="64"/>
      <c r="T148" s="84">
        <f>+F148</f>
        <v>0</v>
      </c>
      <c r="U148" s="84"/>
      <c r="V148" s="65"/>
      <c r="W148" s="48"/>
      <c r="X148" s="48"/>
      <c r="Y148" s="65"/>
      <c r="Z148" s="48"/>
    </row>
    <row r="149" spans="1:26" s="127" customFormat="1" ht="50.25" customHeight="1">
      <c r="B149" s="268" t="s">
        <v>128</v>
      </c>
      <c r="C149" s="33"/>
      <c r="D149" s="34"/>
      <c r="E149" s="35"/>
      <c r="F149" s="35"/>
      <c r="G149" s="35"/>
      <c r="H149" s="35"/>
      <c r="I149" s="35"/>
      <c r="J149" s="35"/>
      <c r="K149" s="128"/>
      <c r="L149" s="129"/>
      <c r="M149" s="37"/>
      <c r="N149" s="35"/>
      <c r="O149" s="35"/>
      <c r="P149" s="131"/>
      <c r="Q149" s="131"/>
      <c r="R149" s="131"/>
      <c r="S149" s="131"/>
      <c r="T149" s="131"/>
      <c r="U149" s="131"/>
      <c r="V149" s="132"/>
      <c r="W149" s="132"/>
      <c r="X149" s="132"/>
      <c r="Y149" s="132"/>
      <c r="Z149" s="132"/>
    </row>
    <row r="150" spans="1:26" s="51" customFormat="1" ht="51">
      <c r="A150" s="173"/>
      <c r="B150" s="54"/>
      <c r="C150" s="55"/>
      <c r="D150" s="246" t="s">
        <v>126</v>
      </c>
      <c r="E150" s="56"/>
      <c r="F150" s="56"/>
      <c r="G150" s="57"/>
      <c r="H150" s="57"/>
      <c r="I150" s="57"/>
      <c r="J150" s="57"/>
      <c r="K150" s="134"/>
      <c r="L150" s="155"/>
      <c r="M150" s="158"/>
      <c r="N150" s="56">
        <f>+F150</f>
        <v>0</v>
      </c>
      <c r="O150" s="57"/>
      <c r="P150" s="64"/>
      <c r="Q150" s="64"/>
      <c r="R150" s="64"/>
      <c r="S150" s="64"/>
      <c r="T150" s="84">
        <f>+F150</f>
        <v>0</v>
      </c>
      <c r="U150" s="84"/>
      <c r="V150" s="65"/>
      <c r="W150" s="48"/>
      <c r="X150" s="48"/>
      <c r="Y150" s="65"/>
      <c r="Z150" s="48"/>
    </row>
    <row r="151" spans="1:26" ht="23.25" customHeight="1">
      <c r="B151" s="267" t="s">
        <v>84</v>
      </c>
      <c r="C151" s="11"/>
      <c r="D151" s="12"/>
      <c r="E151" s="13"/>
      <c r="F151" s="13"/>
      <c r="G151" s="13"/>
      <c r="H151" s="13"/>
      <c r="I151" s="13"/>
      <c r="J151" s="13"/>
      <c r="K151" s="13"/>
      <c r="L151" s="14"/>
      <c r="M151" s="15"/>
      <c r="N151" s="13"/>
      <c r="O151" s="13"/>
      <c r="P151" s="16"/>
      <c r="Q151" s="16"/>
      <c r="R151" s="16"/>
      <c r="S151" s="16"/>
      <c r="T151" s="16"/>
      <c r="U151" s="16"/>
      <c r="V151" s="17"/>
      <c r="W151" s="17"/>
      <c r="X151" s="17"/>
      <c r="Y151" s="17"/>
      <c r="Z151" s="17"/>
    </row>
    <row r="152" spans="1:26" s="153" customFormat="1" ht="33.75" customHeight="1">
      <c r="B152" s="86" t="s">
        <v>119</v>
      </c>
      <c r="C152" s="86"/>
      <c r="D152" s="87"/>
      <c r="E152" s="86"/>
      <c r="F152" s="86"/>
      <c r="G152" s="86"/>
      <c r="H152" s="86"/>
      <c r="I152" s="86"/>
      <c r="J152" s="86"/>
      <c r="K152" s="86"/>
      <c r="L152" s="22"/>
      <c r="M152" s="23"/>
      <c r="N152" s="21"/>
      <c r="O152" s="21"/>
      <c r="P152" s="151"/>
      <c r="Q152" s="151"/>
      <c r="R152" s="151"/>
      <c r="S152" s="151"/>
      <c r="T152" s="151"/>
      <c r="U152" s="151"/>
      <c r="V152" s="152"/>
      <c r="W152" s="152"/>
      <c r="X152" s="152"/>
      <c r="Y152" s="152"/>
      <c r="Z152" s="152"/>
    </row>
    <row r="153" spans="1:26" s="127" customFormat="1" ht="61.5" customHeight="1">
      <c r="B153" s="266" t="s">
        <v>120</v>
      </c>
      <c r="C153" s="33"/>
      <c r="D153" s="34"/>
      <c r="E153" s="35"/>
      <c r="F153" s="35"/>
      <c r="G153" s="35"/>
      <c r="H153" s="35"/>
      <c r="I153" s="35"/>
      <c r="J153" s="35"/>
      <c r="K153" s="128"/>
      <c r="L153" s="129"/>
      <c r="M153" s="37"/>
      <c r="N153" s="35"/>
      <c r="O153" s="35"/>
      <c r="P153" s="131"/>
      <c r="Q153" s="131"/>
      <c r="R153" s="131"/>
      <c r="S153" s="131"/>
      <c r="T153" s="131"/>
      <c r="U153" s="131"/>
      <c r="V153" s="132"/>
      <c r="W153" s="132"/>
      <c r="X153" s="132"/>
      <c r="Y153" s="132"/>
      <c r="Z153" s="132"/>
    </row>
    <row r="154" spans="1:26" s="51" customFormat="1" ht="38.25">
      <c r="A154" s="173"/>
      <c r="B154" s="54"/>
      <c r="C154" s="55"/>
      <c r="D154" s="246" t="s">
        <v>118</v>
      </c>
      <c r="E154" s="56"/>
      <c r="F154" s="56"/>
      <c r="G154" s="57"/>
      <c r="H154" s="57"/>
      <c r="I154" s="57"/>
      <c r="J154" s="57"/>
      <c r="K154" s="134"/>
      <c r="L154" s="155"/>
      <c r="M154" s="158"/>
      <c r="N154" s="56">
        <f>+F154</f>
        <v>0</v>
      </c>
      <c r="O154" s="57"/>
      <c r="P154" s="64"/>
      <c r="Q154" s="64"/>
      <c r="R154" s="64"/>
      <c r="S154" s="64"/>
      <c r="T154" s="84">
        <f>+F154</f>
        <v>0</v>
      </c>
      <c r="U154" s="84"/>
      <c r="V154" s="65"/>
      <c r="W154" s="48"/>
      <c r="X154" s="48"/>
      <c r="Y154" s="65"/>
      <c r="Z154" s="48"/>
    </row>
    <row r="155" spans="1:26" ht="23.25" customHeight="1">
      <c r="B155" s="267" t="s">
        <v>84</v>
      </c>
      <c r="C155" s="11"/>
      <c r="D155" s="12"/>
      <c r="E155" s="13"/>
      <c r="F155" s="13"/>
      <c r="G155" s="13"/>
      <c r="H155" s="13"/>
      <c r="I155" s="13"/>
      <c r="J155" s="13"/>
      <c r="K155" s="13"/>
      <c r="L155" s="14"/>
      <c r="M155" s="15"/>
      <c r="N155" s="13"/>
      <c r="O155" s="13"/>
      <c r="P155" s="16"/>
      <c r="Q155" s="16"/>
      <c r="R155" s="16"/>
      <c r="S155" s="16"/>
      <c r="T155" s="16"/>
      <c r="U155" s="16"/>
      <c r="V155" s="17"/>
      <c r="W155" s="17"/>
      <c r="X155" s="17"/>
      <c r="Y155" s="17"/>
      <c r="Z155" s="17"/>
    </row>
    <row r="156" spans="1:26" s="153" customFormat="1" ht="33.75" customHeight="1">
      <c r="B156" s="86" t="s">
        <v>121</v>
      </c>
      <c r="C156" s="86"/>
      <c r="D156" s="87"/>
      <c r="E156" s="86"/>
      <c r="F156" s="86"/>
      <c r="G156" s="86"/>
      <c r="H156" s="86"/>
      <c r="I156" s="86"/>
      <c r="J156" s="86"/>
      <c r="K156" s="86"/>
      <c r="L156" s="22"/>
      <c r="M156" s="23"/>
      <c r="N156" s="21"/>
      <c r="O156" s="21"/>
      <c r="P156" s="151"/>
      <c r="Q156" s="151"/>
      <c r="R156" s="151"/>
      <c r="S156" s="151"/>
      <c r="T156" s="151"/>
      <c r="U156" s="151"/>
      <c r="V156" s="152"/>
      <c r="W156" s="152"/>
      <c r="X156" s="152"/>
      <c r="Y156" s="152"/>
      <c r="Z156" s="152"/>
    </row>
    <row r="157" spans="1:26" s="127" customFormat="1" ht="61.5" customHeight="1">
      <c r="B157" s="266" t="s">
        <v>123</v>
      </c>
      <c r="C157" s="33"/>
      <c r="D157" s="34"/>
      <c r="E157" s="35"/>
      <c r="F157" s="35"/>
      <c r="G157" s="35"/>
      <c r="H157" s="35"/>
      <c r="I157" s="35"/>
      <c r="J157" s="35"/>
      <c r="K157" s="128"/>
      <c r="L157" s="129"/>
      <c r="M157" s="37"/>
      <c r="N157" s="35"/>
      <c r="O157" s="35"/>
      <c r="P157" s="131"/>
      <c r="Q157" s="131"/>
      <c r="R157" s="131"/>
      <c r="S157" s="131"/>
      <c r="T157" s="131"/>
      <c r="U157" s="131"/>
      <c r="V157" s="132"/>
      <c r="W157" s="132"/>
      <c r="X157" s="132"/>
      <c r="Y157" s="132"/>
      <c r="Z157" s="132"/>
    </row>
    <row r="158" spans="1:26" s="51" customFormat="1" ht="38.25">
      <c r="A158" s="173"/>
      <c r="B158" s="54"/>
      <c r="C158" s="55"/>
      <c r="D158" s="246" t="s">
        <v>118</v>
      </c>
      <c r="E158" s="56"/>
      <c r="F158" s="56"/>
      <c r="G158" s="57"/>
      <c r="H158" s="57"/>
      <c r="I158" s="57"/>
      <c r="J158" s="57"/>
      <c r="K158" s="134"/>
      <c r="L158" s="155"/>
      <c r="M158" s="158"/>
      <c r="N158" s="56">
        <f>+F158</f>
        <v>0</v>
      </c>
      <c r="O158" s="57"/>
      <c r="P158" s="64"/>
      <c r="Q158" s="64"/>
      <c r="R158" s="64"/>
      <c r="S158" s="64"/>
      <c r="T158" s="84">
        <f>+F158</f>
        <v>0</v>
      </c>
      <c r="U158" s="84"/>
      <c r="V158" s="65"/>
      <c r="W158" s="48"/>
      <c r="X158" s="48"/>
      <c r="Y158" s="65"/>
      <c r="Z158" s="48"/>
    </row>
    <row r="159" spans="1:26" ht="41.25" customHeight="1">
      <c r="B159" s="267" t="s">
        <v>84</v>
      </c>
      <c r="C159" s="11"/>
      <c r="D159" s="12"/>
      <c r="E159" s="13"/>
      <c r="F159" s="13"/>
      <c r="G159" s="13"/>
      <c r="H159" s="13"/>
      <c r="I159" s="13"/>
      <c r="J159" s="13"/>
      <c r="K159" s="13"/>
      <c r="L159" s="14"/>
      <c r="M159" s="15"/>
      <c r="N159" s="13"/>
      <c r="O159" s="13"/>
      <c r="P159" s="16"/>
      <c r="Q159" s="16"/>
      <c r="R159" s="16"/>
      <c r="S159" s="16"/>
      <c r="T159" s="16"/>
      <c r="U159" s="16"/>
      <c r="V159" s="17"/>
      <c r="W159" s="17"/>
      <c r="X159" s="17"/>
      <c r="Y159" s="17"/>
      <c r="Z159" s="17"/>
    </row>
    <row r="160" spans="1:26" s="153" customFormat="1" ht="35.25" customHeight="1">
      <c r="B160" s="86" t="s">
        <v>122</v>
      </c>
      <c r="C160" s="86"/>
      <c r="D160" s="87"/>
      <c r="E160" s="86"/>
      <c r="F160" s="86"/>
      <c r="G160" s="86"/>
      <c r="H160" s="86"/>
      <c r="I160" s="86"/>
      <c r="J160" s="86"/>
      <c r="K160" s="86"/>
      <c r="L160" s="22"/>
      <c r="M160" s="23"/>
      <c r="N160" s="21"/>
      <c r="O160" s="21"/>
      <c r="P160" s="151"/>
      <c r="Q160" s="151"/>
      <c r="R160" s="151"/>
      <c r="S160" s="151"/>
      <c r="T160" s="151"/>
      <c r="U160" s="151"/>
      <c r="V160" s="152"/>
      <c r="W160" s="152"/>
      <c r="X160" s="152"/>
      <c r="Y160" s="152"/>
      <c r="Z160" s="152"/>
    </row>
    <row r="161" spans="1:26" s="127" customFormat="1" ht="46.5" customHeight="1">
      <c r="B161" s="266" t="s">
        <v>124</v>
      </c>
      <c r="C161" s="33"/>
      <c r="D161" s="34"/>
      <c r="E161" s="35"/>
      <c r="F161" s="35"/>
      <c r="G161" s="35"/>
      <c r="H161" s="35"/>
      <c r="I161" s="35"/>
      <c r="J161" s="35"/>
      <c r="K161" s="128"/>
      <c r="L161" s="129"/>
      <c r="M161" s="37"/>
      <c r="N161" s="35"/>
      <c r="O161" s="35"/>
      <c r="P161" s="131"/>
      <c r="Q161" s="131"/>
      <c r="R161" s="131"/>
      <c r="S161" s="131"/>
      <c r="T161" s="131"/>
      <c r="U161" s="131"/>
      <c r="V161" s="132"/>
      <c r="W161" s="132"/>
      <c r="X161" s="132"/>
      <c r="Y161" s="132"/>
      <c r="Z161" s="132"/>
    </row>
    <row r="162" spans="1:26" s="51" customFormat="1" ht="38.25">
      <c r="A162" s="173"/>
      <c r="B162" s="54"/>
      <c r="C162" s="55"/>
      <c r="D162" s="246" t="s">
        <v>118</v>
      </c>
      <c r="E162" s="56"/>
      <c r="F162" s="56"/>
      <c r="G162" s="57"/>
      <c r="H162" s="57"/>
      <c r="I162" s="57"/>
      <c r="J162" s="57"/>
      <c r="K162" s="134"/>
      <c r="L162" s="155"/>
      <c r="M162" s="158"/>
      <c r="N162" s="56">
        <f>+F162</f>
        <v>0</v>
      </c>
      <c r="O162" s="57"/>
      <c r="P162" s="64"/>
      <c r="Q162" s="64"/>
      <c r="R162" s="64"/>
      <c r="S162" s="64"/>
      <c r="T162" s="84">
        <f>+F162</f>
        <v>0</v>
      </c>
      <c r="U162" s="84"/>
      <c r="V162" s="65"/>
      <c r="W162" s="48"/>
      <c r="X162" s="48"/>
      <c r="Y162" s="65"/>
      <c r="Z162" s="48"/>
    </row>
    <row r="163" spans="1:26" ht="41.25" customHeight="1">
      <c r="B163" s="267" t="s">
        <v>84</v>
      </c>
      <c r="C163" s="11"/>
      <c r="D163" s="12"/>
      <c r="E163" s="13"/>
      <c r="F163" s="13"/>
      <c r="G163" s="13"/>
      <c r="H163" s="13"/>
      <c r="I163" s="13"/>
      <c r="J163" s="13"/>
      <c r="K163" s="13"/>
      <c r="L163" s="14"/>
      <c r="M163" s="15"/>
      <c r="N163" s="13"/>
      <c r="O163" s="13"/>
      <c r="P163" s="16"/>
      <c r="Q163" s="16"/>
      <c r="R163" s="16"/>
      <c r="S163" s="16"/>
      <c r="T163" s="16"/>
      <c r="U163" s="16"/>
      <c r="V163" s="17"/>
      <c r="W163" s="17"/>
      <c r="X163" s="17"/>
      <c r="Y163" s="17"/>
      <c r="Z163" s="17"/>
    </row>
    <row r="164" spans="1:26" s="153" customFormat="1" ht="35.25" customHeight="1">
      <c r="B164" s="86" t="s">
        <v>129</v>
      </c>
      <c r="C164" s="86"/>
      <c r="D164" s="87"/>
      <c r="E164" s="86"/>
      <c r="F164" s="86"/>
      <c r="G164" s="86"/>
      <c r="H164" s="86"/>
      <c r="I164" s="86"/>
      <c r="J164" s="86"/>
      <c r="K164" s="86"/>
      <c r="L164" s="22"/>
      <c r="M164" s="23"/>
      <c r="N164" s="21"/>
      <c r="O164" s="21"/>
      <c r="P164" s="151"/>
      <c r="Q164" s="151"/>
      <c r="R164" s="151"/>
      <c r="S164" s="151"/>
      <c r="T164" s="151"/>
      <c r="U164" s="151"/>
      <c r="V164" s="152"/>
      <c r="W164" s="152"/>
      <c r="X164" s="152"/>
      <c r="Y164" s="152"/>
      <c r="Z164" s="152"/>
    </row>
    <row r="165" spans="1:26" s="127" customFormat="1" ht="46.5" customHeight="1">
      <c r="B165" s="266" t="s">
        <v>130</v>
      </c>
      <c r="C165" s="33"/>
      <c r="D165" s="34"/>
      <c r="E165" s="35"/>
      <c r="F165" s="35"/>
      <c r="G165" s="35"/>
      <c r="H165" s="35"/>
      <c r="I165" s="35"/>
      <c r="J165" s="35"/>
      <c r="K165" s="128"/>
      <c r="L165" s="129"/>
      <c r="M165" s="37"/>
      <c r="N165" s="35"/>
      <c r="O165" s="35"/>
      <c r="P165" s="131"/>
      <c r="Q165" s="131"/>
      <c r="R165" s="131"/>
      <c r="S165" s="131"/>
      <c r="T165" s="131"/>
      <c r="U165" s="131"/>
      <c r="V165" s="132"/>
      <c r="W165" s="132"/>
      <c r="X165" s="132"/>
      <c r="Y165" s="132"/>
      <c r="Z165" s="132"/>
    </row>
    <row r="166" spans="1:26" s="51" customFormat="1" ht="63.75">
      <c r="A166" s="173"/>
      <c r="B166" s="54"/>
      <c r="C166" s="55"/>
      <c r="D166" s="246" t="s">
        <v>131</v>
      </c>
      <c r="E166" s="56"/>
      <c r="F166" s="56"/>
      <c r="G166" s="57"/>
      <c r="H166" s="57"/>
      <c r="I166" s="57"/>
      <c r="J166" s="57"/>
      <c r="K166" s="134"/>
      <c r="L166" s="155"/>
      <c r="M166" s="158"/>
      <c r="N166" s="56">
        <f>+F166</f>
        <v>0</v>
      </c>
      <c r="O166" s="57"/>
      <c r="P166" s="64"/>
      <c r="Q166" s="64"/>
      <c r="R166" s="64"/>
      <c r="S166" s="64"/>
      <c r="T166" s="84">
        <f>+F166</f>
        <v>0</v>
      </c>
      <c r="U166" s="84"/>
      <c r="V166" s="65"/>
      <c r="W166" s="48"/>
      <c r="X166" s="48"/>
      <c r="Y166" s="65"/>
      <c r="Z166" s="48"/>
    </row>
    <row r="167" spans="1:26" ht="41.25" customHeight="1">
      <c r="B167" s="267" t="s">
        <v>84</v>
      </c>
      <c r="C167" s="11"/>
      <c r="D167" s="12"/>
      <c r="E167" s="13"/>
      <c r="F167" s="13"/>
      <c r="G167" s="13"/>
      <c r="H167" s="13"/>
      <c r="I167" s="13"/>
      <c r="J167" s="13"/>
      <c r="K167" s="13"/>
      <c r="L167" s="14"/>
      <c r="M167" s="15"/>
      <c r="N167" s="13"/>
      <c r="O167" s="13"/>
      <c r="P167" s="16"/>
      <c r="Q167" s="16"/>
      <c r="R167" s="16"/>
      <c r="S167" s="16"/>
      <c r="T167" s="16"/>
      <c r="U167" s="16"/>
      <c r="V167" s="17"/>
      <c r="W167" s="17"/>
      <c r="X167" s="17"/>
      <c r="Y167" s="17"/>
      <c r="Z167" s="17"/>
    </row>
    <row r="168" spans="1:26" s="153" customFormat="1" ht="35.25" customHeight="1">
      <c r="B168" s="86" t="s">
        <v>132</v>
      </c>
      <c r="C168" s="86"/>
      <c r="D168" s="87"/>
      <c r="E168" s="86"/>
      <c r="F168" s="86"/>
      <c r="G168" s="86"/>
      <c r="H168" s="86"/>
      <c r="I168" s="86"/>
      <c r="J168" s="86"/>
      <c r="K168" s="86"/>
      <c r="L168" s="22"/>
      <c r="M168" s="23"/>
      <c r="N168" s="21"/>
      <c r="O168" s="21"/>
      <c r="P168" s="151"/>
      <c r="Q168" s="151"/>
      <c r="R168" s="151"/>
      <c r="S168" s="151"/>
      <c r="T168" s="151"/>
      <c r="U168" s="151"/>
      <c r="V168" s="152"/>
      <c r="W168" s="152"/>
      <c r="X168" s="152"/>
      <c r="Y168" s="152"/>
      <c r="Z168" s="152"/>
    </row>
    <row r="169" spans="1:26" s="127" customFormat="1" ht="46.5" customHeight="1">
      <c r="B169" s="266" t="s">
        <v>133</v>
      </c>
      <c r="C169" s="33"/>
      <c r="D169" s="34"/>
      <c r="E169" s="35"/>
      <c r="F169" s="35"/>
      <c r="G169" s="35"/>
      <c r="H169" s="35"/>
      <c r="I169" s="35"/>
      <c r="J169" s="35"/>
      <c r="K169" s="128"/>
      <c r="L169" s="129"/>
      <c r="M169" s="37"/>
      <c r="N169" s="35"/>
      <c r="O169" s="35"/>
      <c r="P169" s="131"/>
      <c r="Q169" s="131"/>
      <c r="R169" s="131"/>
      <c r="S169" s="131"/>
      <c r="T169" s="131"/>
      <c r="U169" s="131"/>
      <c r="V169" s="132"/>
      <c r="W169" s="132"/>
      <c r="X169" s="132"/>
      <c r="Y169" s="132"/>
      <c r="Z169" s="132"/>
    </row>
    <row r="170" spans="1:26" s="51" customFormat="1" ht="63.75">
      <c r="A170" s="173"/>
      <c r="B170" s="54"/>
      <c r="C170" s="55"/>
      <c r="D170" s="246" t="s">
        <v>131</v>
      </c>
      <c r="E170" s="56"/>
      <c r="F170" s="56"/>
      <c r="G170" s="57"/>
      <c r="H170" s="57"/>
      <c r="I170" s="57"/>
      <c r="J170" s="57"/>
      <c r="K170" s="134"/>
      <c r="L170" s="155"/>
      <c r="M170" s="158"/>
      <c r="N170" s="56">
        <f>+F170</f>
        <v>0</v>
      </c>
      <c r="O170" s="57"/>
      <c r="P170" s="64"/>
      <c r="Q170" s="64"/>
      <c r="R170" s="64"/>
      <c r="S170" s="64"/>
      <c r="T170" s="84">
        <f>+F170</f>
        <v>0</v>
      </c>
      <c r="U170" s="84"/>
      <c r="V170" s="65"/>
      <c r="W170" s="48"/>
      <c r="X170" s="48"/>
      <c r="Y170" s="65"/>
      <c r="Z170" s="48"/>
    </row>
    <row r="171" spans="1:26" ht="41.25" customHeight="1">
      <c r="B171" s="267" t="s">
        <v>136</v>
      </c>
      <c r="C171" s="11"/>
      <c r="D171" s="12"/>
      <c r="E171" s="13"/>
      <c r="F171" s="13"/>
      <c r="G171" s="13"/>
      <c r="H171" s="13"/>
      <c r="I171" s="13"/>
      <c r="J171" s="13"/>
      <c r="K171" s="13"/>
      <c r="L171" s="14"/>
      <c r="M171" s="15"/>
      <c r="N171" s="13"/>
      <c r="O171" s="13"/>
      <c r="P171" s="16"/>
      <c r="Q171" s="16"/>
      <c r="R171" s="16"/>
      <c r="S171" s="16"/>
      <c r="T171" s="16"/>
      <c r="U171" s="16"/>
      <c r="V171" s="17"/>
      <c r="W171" s="17"/>
      <c r="X171" s="17"/>
      <c r="Y171" s="17"/>
      <c r="Z171" s="17"/>
    </row>
    <row r="172" spans="1:26" s="153" customFormat="1" ht="35.25" customHeight="1">
      <c r="B172" s="86" t="s">
        <v>137</v>
      </c>
      <c r="C172" s="86"/>
      <c r="D172" s="87"/>
      <c r="E172" s="86"/>
      <c r="F172" s="86"/>
      <c r="G172" s="86"/>
      <c r="H172" s="86"/>
      <c r="I172" s="86"/>
      <c r="J172" s="86"/>
      <c r="K172" s="86"/>
      <c r="L172" s="22"/>
      <c r="M172" s="23"/>
      <c r="N172" s="21"/>
      <c r="O172" s="21"/>
      <c r="P172" s="151"/>
      <c r="Q172" s="151"/>
      <c r="R172" s="151"/>
      <c r="S172" s="151"/>
      <c r="T172" s="151"/>
      <c r="U172" s="151"/>
      <c r="V172" s="152"/>
      <c r="W172" s="152"/>
      <c r="X172" s="152"/>
      <c r="Y172" s="152"/>
      <c r="Z172" s="152"/>
    </row>
    <row r="173" spans="1:26" s="127" customFormat="1" ht="46.5" customHeight="1">
      <c r="B173" s="266" t="s">
        <v>138</v>
      </c>
      <c r="C173" s="33"/>
      <c r="D173" s="34"/>
      <c r="E173" s="35"/>
      <c r="F173" s="35"/>
      <c r="G173" s="35"/>
      <c r="H173" s="35"/>
      <c r="I173" s="35"/>
      <c r="J173" s="35"/>
      <c r="K173" s="128"/>
      <c r="L173" s="129"/>
      <c r="M173" s="37"/>
      <c r="N173" s="35"/>
      <c r="O173" s="35"/>
      <c r="P173" s="131"/>
      <c r="Q173" s="131"/>
      <c r="R173" s="131"/>
      <c r="S173" s="131"/>
      <c r="T173" s="131"/>
      <c r="U173" s="131"/>
      <c r="V173" s="132"/>
      <c r="W173" s="132"/>
      <c r="X173" s="132"/>
      <c r="Y173" s="132"/>
      <c r="Z173" s="132"/>
    </row>
    <row r="174" spans="1:26" s="51" customFormat="1" ht="63.75">
      <c r="A174" s="173"/>
      <c r="B174" s="54"/>
      <c r="C174" s="55"/>
      <c r="D174" s="246" t="s">
        <v>131</v>
      </c>
      <c r="E174" s="56"/>
      <c r="F174" s="56"/>
      <c r="G174" s="57"/>
      <c r="H174" s="57"/>
      <c r="I174" s="57"/>
      <c r="J174" s="57"/>
      <c r="K174" s="134"/>
      <c r="L174" s="155"/>
      <c r="M174" s="158"/>
      <c r="N174" s="56">
        <f>+F174</f>
        <v>0</v>
      </c>
      <c r="O174" s="57"/>
      <c r="P174" s="64"/>
      <c r="Q174" s="64"/>
      <c r="R174" s="64"/>
      <c r="S174" s="64"/>
      <c r="T174" s="84">
        <f>+F174</f>
        <v>0</v>
      </c>
      <c r="U174" s="84"/>
      <c r="V174" s="65"/>
      <c r="W174" s="48"/>
      <c r="X174" s="48"/>
      <c r="Y174" s="65"/>
      <c r="Z174" s="48"/>
    </row>
    <row r="175" spans="1:26" ht="41.25" customHeight="1">
      <c r="B175" s="267" t="s">
        <v>63</v>
      </c>
      <c r="C175" s="11"/>
      <c r="D175" s="12"/>
      <c r="E175" s="13"/>
      <c r="F175" s="13"/>
      <c r="G175" s="13"/>
      <c r="H175" s="13"/>
      <c r="I175" s="13"/>
      <c r="J175" s="13"/>
      <c r="K175" s="13"/>
      <c r="L175" s="14"/>
      <c r="M175" s="15"/>
      <c r="N175" s="13"/>
      <c r="O175" s="13"/>
      <c r="P175" s="16"/>
      <c r="Q175" s="16"/>
      <c r="R175" s="16"/>
      <c r="S175" s="16"/>
      <c r="T175" s="16"/>
      <c r="U175" s="16"/>
      <c r="V175" s="17"/>
      <c r="W175" s="17"/>
      <c r="X175" s="17"/>
      <c r="Y175" s="17"/>
      <c r="Z175" s="17"/>
    </row>
    <row r="176" spans="1:26" s="153" customFormat="1" ht="35.25" customHeight="1">
      <c r="B176" s="86" t="s">
        <v>140</v>
      </c>
      <c r="C176" s="86"/>
      <c r="D176" s="87"/>
      <c r="E176" s="86"/>
      <c r="F176" s="86"/>
      <c r="G176" s="86"/>
      <c r="H176" s="86"/>
      <c r="I176" s="86"/>
      <c r="J176" s="86"/>
      <c r="K176" s="86"/>
      <c r="L176" s="22"/>
      <c r="M176" s="23"/>
      <c r="N176" s="21"/>
      <c r="O176" s="21"/>
      <c r="P176" s="151"/>
      <c r="Q176" s="151"/>
      <c r="R176" s="151"/>
      <c r="S176" s="151"/>
      <c r="T176" s="151"/>
      <c r="U176" s="151"/>
      <c r="V176" s="152"/>
      <c r="W176" s="152"/>
      <c r="X176" s="152"/>
      <c r="Y176" s="152"/>
      <c r="Z176" s="152"/>
    </row>
    <row r="177" spans="1:26" s="127" customFormat="1" ht="46.5" customHeight="1">
      <c r="B177" s="266" t="s">
        <v>141</v>
      </c>
      <c r="C177" s="33"/>
      <c r="D177" s="34"/>
      <c r="E177" s="35"/>
      <c r="F177" s="35"/>
      <c r="G177" s="35"/>
      <c r="H177" s="35"/>
      <c r="I177" s="35"/>
      <c r="J177" s="35"/>
      <c r="K177" s="128"/>
      <c r="L177" s="129"/>
      <c r="M177" s="37"/>
      <c r="N177" s="35"/>
      <c r="O177" s="35"/>
      <c r="P177" s="131"/>
      <c r="Q177" s="131"/>
      <c r="R177" s="131"/>
      <c r="S177" s="131"/>
      <c r="T177" s="131"/>
      <c r="U177" s="131"/>
      <c r="V177" s="132"/>
      <c r="W177" s="132"/>
      <c r="X177" s="132"/>
      <c r="Y177" s="132"/>
      <c r="Z177" s="132"/>
    </row>
    <row r="178" spans="1:26" s="51" customFormat="1" ht="63.75">
      <c r="A178" s="173"/>
      <c r="B178" s="54"/>
      <c r="C178" s="55"/>
      <c r="D178" s="246" t="s">
        <v>131</v>
      </c>
      <c r="E178" s="56"/>
      <c r="F178" s="56"/>
      <c r="G178" s="57"/>
      <c r="H178" s="57"/>
      <c r="I178" s="57"/>
      <c r="J178" s="57"/>
      <c r="K178" s="134"/>
      <c r="L178" s="155"/>
      <c r="M178" s="158"/>
      <c r="N178" s="56">
        <f>+F178</f>
        <v>0</v>
      </c>
      <c r="O178" s="57"/>
      <c r="P178" s="64"/>
      <c r="Q178" s="64"/>
      <c r="R178" s="64"/>
      <c r="S178" s="64"/>
      <c r="T178" s="84">
        <f>+F178</f>
        <v>0</v>
      </c>
      <c r="U178" s="84"/>
      <c r="V178" s="65"/>
      <c r="W178" s="48"/>
      <c r="X178" s="48"/>
      <c r="Y178" s="65"/>
      <c r="Z178" s="48"/>
    </row>
    <row r="179" spans="1:26" ht="41.25" customHeight="1">
      <c r="B179" s="267" t="s">
        <v>94</v>
      </c>
      <c r="C179" s="11"/>
      <c r="D179" s="12"/>
      <c r="E179" s="13"/>
      <c r="F179" s="13"/>
      <c r="G179" s="13"/>
      <c r="H179" s="13"/>
      <c r="I179" s="13"/>
      <c r="J179" s="13"/>
      <c r="K179" s="13"/>
      <c r="L179" s="14"/>
      <c r="M179" s="15"/>
      <c r="N179" s="13"/>
      <c r="O179" s="13"/>
      <c r="P179" s="16"/>
      <c r="Q179" s="16"/>
      <c r="R179" s="16"/>
      <c r="S179" s="16"/>
      <c r="T179" s="16"/>
      <c r="U179" s="16"/>
      <c r="V179" s="17"/>
      <c r="W179" s="17"/>
      <c r="X179" s="17"/>
      <c r="Y179" s="17"/>
      <c r="Z179" s="17"/>
    </row>
    <row r="180" spans="1:26" s="153" customFormat="1" ht="35.25" customHeight="1">
      <c r="B180" s="86" t="s">
        <v>142</v>
      </c>
      <c r="C180" s="86"/>
      <c r="D180" s="87"/>
      <c r="E180" s="86"/>
      <c r="F180" s="86"/>
      <c r="G180" s="86"/>
      <c r="H180" s="86"/>
      <c r="I180" s="86"/>
      <c r="J180" s="86"/>
      <c r="K180" s="86"/>
      <c r="L180" s="22"/>
      <c r="M180" s="23"/>
      <c r="N180" s="21"/>
      <c r="O180" s="21"/>
      <c r="P180" s="151"/>
      <c r="Q180" s="151"/>
      <c r="R180" s="151"/>
      <c r="S180" s="151"/>
      <c r="T180" s="151"/>
      <c r="U180" s="151"/>
      <c r="V180" s="152"/>
      <c r="W180" s="152"/>
      <c r="X180" s="152"/>
      <c r="Y180" s="152"/>
      <c r="Z180" s="152"/>
    </row>
    <row r="181" spans="1:26" s="127" customFormat="1" ht="46.5" customHeight="1">
      <c r="B181" s="266" t="s">
        <v>143</v>
      </c>
      <c r="C181" s="33"/>
      <c r="D181" s="34"/>
      <c r="E181" s="35"/>
      <c r="F181" s="35"/>
      <c r="G181" s="35"/>
      <c r="H181" s="35"/>
      <c r="I181" s="35"/>
      <c r="J181" s="35"/>
      <c r="K181" s="128"/>
      <c r="L181" s="129"/>
      <c r="M181" s="37"/>
      <c r="N181" s="35"/>
      <c r="O181" s="35"/>
      <c r="P181" s="131"/>
      <c r="Q181" s="131"/>
      <c r="R181" s="131"/>
      <c r="S181" s="131"/>
      <c r="T181" s="131"/>
      <c r="U181" s="131"/>
      <c r="V181" s="132"/>
      <c r="W181" s="132"/>
      <c r="X181" s="132"/>
      <c r="Y181" s="132"/>
      <c r="Z181" s="132"/>
    </row>
    <row r="182" spans="1:26" s="51" customFormat="1" ht="63.75">
      <c r="A182" s="173"/>
      <c r="B182" s="54"/>
      <c r="C182" s="55"/>
      <c r="D182" s="246" t="s">
        <v>131</v>
      </c>
      <c r="E182" s="56"/>
      <c r="F182" s="56"/>
      <c r="G182" s="57"/>
      <c r="H182" s="57"/>
      <c r="I182" s="57"/>
      <c r="J182" s="57"/>
      <c r="K182" s="134"/>
      <c r="L182" s="155"/>
      <c r="M182" s="158"/>
      <c r="N182" s="56">
        <f>+F182</f>
        <v>0</v>
      </c>
      <c r="O182" s="57"/>
      <c r="P182" s="64"/>
      <c r="Q182" s="64"/>
      <c r="R182" s="64"/>
      <c r="S182" s="64"/>
      <c r="T182" s="84">
        <f>+F182</f>
        <v>0</v>
      </c>
      <c r="U182" s="84"/>
      <c r="V182" s="65"/>
      <c r="W182" s="48"/>
      <c r="X182" s="48"/>
      <c r="Y182" s="65"/>
      <c r="Z182" s="48"/>
    </row>
    <row r="183" spans="1:26" ht="41.25" customHeight="1">
      <c r="B183" s="267" t="s">
        <v>94</v>
      </c>
      <c r="C183" s="11"/>
      <c r="D183" s="12"/>
      <c r="E183" s="13"/>
      <c r="F183" s="13"/>
      <c r="G183" s="13"/>
      <c r="H183" s="13"/>
      <c r="I183" s="13"/>
      <c r="J183" s="13"/>
      <c r="K183" s="13"/>
      <c r="L183" s="14"/>
      <c r="M183" s="15"/>
      <c r="N183" s="13"/>
      <c r="O183" s="13"/>
      <c r="P183" s="16"/>
      <c r="Q183" s="16"/>
      <c r="R183" s="16"/>
      <c r="S183" s="16"/>
      <c r="T183" s="16"/>
      <c r="U183" s="16"/>
      <c r="V183" s="17"/>
      <c r="W183" s="17"/>
      <c r="X183" s="17"/>
      <c r="Y183" s="17"/>
      <c r="Z183" s="17"/>
    </row>
    <row r="184" spans="1:26" s="153" customFormat="1" ht="35.25" customHeight="1">
      <c r="B184" s="86" t="s">
        <v>144</v>
      </c>
      <c r="C184" s="86"/>
      <c r="D184" s="87"/>
      <c r="E184" s="86"/>
      <c r="F184" s="86"/>
      <c r="G184" s="86"/>
      <c r="H184" s="86"/>
      <c r="I184" s="86"/>
      <c r="J184" s="86"/>
      <c r="K184" s="86"/>
      <c r="L184" s="22"/>
      <c r="M184" s="23"/>
      <c r="N184" s="21"/>
      <c r="O184" s="21"/>
      <c r="P184" s="151"/>
      <c r="Q184" s="151"/>
      <c r="R184" s="151"/>
      <c r="S184" s="151"/>
      <c r="T184" s="151"/>
      <c r="U184" s="151"/>
      <c r="V184" s="152"/>
      <c r="W184" s="152"/>
      <c r="X184" s="152"/>
      <c r="Y184" s="152"/>
      <c r="Z184" s="152"/>
    </row>
    <row r="185" spans="1:26" s="127" customFormat="1" ht="46.5" customHeight="1">
      <c r="B185" s="266" t="s">
        <v>145</v>
      </c>
      <c r="C185" s="33"/>
      <c r="D185" s="34"/>
      <c r="E185" s="35"/>
      <c r="F185" s="35"/>
      <c r="G185" s="35"/>
      <c r="H185" s="35"/>
      <c r="I185" s="35"/>
      <c r="J185" s="35"/>
      <c r="K185" s="128"/>
      <c r="L185" s="129"/>
      <c r="M185" s="37"/>
      <c r="N185" s="35"/>
      <c r="O185" s="35"/>
      <c r="P185" s="131"/>
      <c r="Q185" s="131"/>
      <c r="R185" s="131"/>
      <c r="S185" s="131"/>
      <c r="T185" s="131"/>
      <c r="U185" s="131"/>
      <c r="V185" s="132"/>
      <c r="W185" s="132"/>
      <c r="X185" s="132"/>
      <c r="Y185" s="132"/>
      <c r="Z185" s="132"/>
    </row>
    <row r="186" spans="1:26" s="51" customFormat="1" ht="63.75">
      <c r="A186" s="173"/>
      <c r="B186" s="54"/>
      <c r="C186" s="55"/>
      <c r="D186" s="246" t="s">
        <v>146</v>
      </c>
      <c r="E186" s="56"/>
      <c r="F186" s="56"/>
      <c r="G186" s="57"/>
      <c r="H186" s="57"/>
      <c r="I186" s="57"/>
      <c r="J186" s="57"/>
      <c r="K186" s="134"/>
      <c r="L186" s="155"/>
      <c r="M186" s="158"/>
      <c r="N186" s="56">
        <f>+F186</f>
        <v>0</v>
      </c>
      <c r="O186" s="57"/>
      <c r="P186" s="64"/>
      <c r="Q186" s="64"/>
      <c r="R186" s="64"/>
      <c r="S186" s="64"/>
      <c r="T186" s="84">
        <f>+F186</f>
        <v>0</v>
      </c>
      <c r="U186" s="84"/>
      <c r="V186" s="65"/>
      <c r="W186" s="48"/>
      <c r="X186" s="48"/>
      <c r="Y186" s="65"/>
      <c r="Z186" s="48"/>
    </row>
    <row r="187" spans="1:26" ht="41.25" customHeight="1">
      <c r="B187" s="267" t="s">
        <v>94</v>
      </c>
      <c r="C187" s="11"/>
      <c r="D187" s="12"/>
      <c r="E187" s="13"/>
      <c r="F187" s="13"/>
      <c r="G187" s="13"/>
      <c r="H187" s="13"/>
      <c r="I187" s="13"/>
      <c r="J187" s="13"/>
      <c r="K187" s="13"/>
      <c r="L187" s="14"/>
      <c r="M187" s="15"/>
      <c r="N187" s="13"/>
      <c r="O187" s="13"/>
      <c r="P187" s="16"/>
      <c r="Q187" s="16"/>
      <c r="R187" s="16"/>
      <c r="S187" s="16"/>
      <c r="T187" s="16"/>
      <c r="U187" s="16"/>
      <c r="V187" s="17"/>
      <c r="W187" s="17"/>
      <c r="X187" s="17"/>
      <c r="Y187" s="17"/>
      <c r="Z187" s="17"/>
    </row>
    <row r="188" spans="1:26" s="153" customFormat="1" ht="35.25" customHeight="1">
      <c r="B188" s="86" t="s">
        <v>147</v>
      </c>
      <c r="C188" s="86"/>
      <c r="D188" s="87"/>
      <c r="E188" s="86"/>
      <c r="F188" s="86"/>
      <c r="G188" s="86"/>
      <c r="H188" s="86"/>
      <c r="I188" s="86"/>
      <c r="J188" s="86"/>
      <c r="K188" s="86"/>
      <c r="L188" s="22"/>
      <c r="M188" s="23"/>
      <c r="N188" s="21"/>
      <c r="O188" s="21"/>
      <c r="P188" s="151"/>
      <c r="Q188" s="151"/>
      <c r="R188" s="151"/>
      <c r="S188" s="151"/>
      <c r="T188" s="151"/>
      <c r="U188" s="151"/>
      <c r="V188" s="152"/>
      <c r="W188" s="152"/>
      <c r="X188" s="152"/>
      <c r="Y188" s="152"/>
      <c r="Z188" s="152"/>
    </row>
    <row r="189" spans="1:26" s="127" customFormat="1" ht="71.25" customHeight="1">
      <c r="B189" s="266" t="s">
        <v>148</v>
      </c>
      <c r="C189" s="33"/>
      <c r="D189" s="34"/>
      <c r="E189" s="35"/>
      <c r="F189" s="35"/>
      <c r="G189" s="35"/>
      <c r="H189" s="35"/>
      <c r="I189" s="35"/>
      <c r="J189" s="35"/>
      <c r="K189" s="128"/>
      <c r="L189" s="129"/>
      <c r="M189" s="37"/>
      <c r="N189" s="35"/>
      <c r="O189" s="35"/>
      <c r="P189" s="131"/>
      <c r="Q189" s="131"/>
      <c r="R189" s="131"/>
      <c r="S189" s="131"/>
      <c r="T189" s="131"/>
      <c r="U189" s="131"/>
      <c r="V189" s="132"/>
      <c r="W189" s="132"/>
      <c r="X189" s="132"/>
      <c r="Y189" s="132"/>
      <c r="Z189" s="132"/>
    </row>
    <row r="190" spans="1:26" s="51" customFormat="1" ht="63.75">
      <c r="A190" s="173"/>
      <c r="B190" s="54"/>
      <c r="C190" s="55"/>
      <c r="D190" s="246" t="s">
        <v>146</v>
      </c>
      <c r="E190" s="56"/>
      <c r="F190" s="56"/>
      <c r="G190" s="57"/>
      <c r="H190" s="57"/>
      <c r="I190" s="57"/>
      <c r="J190" s="57"/>
      <c r="K190" s="134"/>
      <c r="L190" s="155"/>
      <c r="M190" s="158"/>
      <c r="N190" s="56">
        <f>+F190</f>
        <v>0</v>
      </c>
      <c r="O190" s="57"/>
      <c r="P190" s="64"/>
      <c r="Q190" s="64"/>
      <c r="R190" s="64"/>
      <c r="S190" s="64"/>
      <c r="T190" s="84">
        <f>+F190</f>
        <v>0</v>
      </c>
      <c r="U190" s="84"/>
      <c r="V190" s="65"/>
      <c r="W190" s="48"/>
      <c r="X190" s="48"/>
      <c r="Y190" s="65"/>
      <c r="Z190" s="48"/>
    </row>
    <row r="191" spans="1:26" ht="41.25" customHeight="1">
      <c r="B191" s="267" t="s">
        <v>149</v>
      </c>
      <c r="C191" s="11"/>
      <c r="D191" s="12"/>
      <c r="E191" s="13"/>
      <c r="F191" s="13"/>
      <c r="G191" s="13"/>
      <c r="H191" s="13"/>
      <c r="I191" s="13"/>
      <c r="J191" s="13"/>
      <c r="K191" s="13"/>
      <c r="L191" s="14"/>
      <c r="M191" s="15"/>
      <c r="N191" s="13"/>
      <c r="O191" s="13"/>
      <c r="P191" s="16"/>
      <c r="Q191" s="16"/>
      <c r="R191" s="16"/>
      <c r="S191" s="16"/>
      <c r="T191" s="16"/>
      <c r="U191" s="16"/>
      <c r="V191" s="17"/>
      <c r="W191" s="17"/>
      <c r="X191" s="17"/>
      <c r="Y191" s="17"/>
      <c r="Z191" s="17"/>
    </row>
    <row r="192" spans="1:26" s="153" customFormat="1" ht="35.25" customHeight="1">
      <c r="B192" s="86" t="s">
        <v>150</v>
      </c>
      <c r="C192" s="86"/>
      <c r="D192" s="87"/>
      <c r="E192" s="86"/>
      <c r="F192" s="86"/>
      <c r="G192" s="86"/>
      <c r="H192" s="86"/>
      <c r="I192" s="86"/>
      <c r="J192" s="86"/>
      <c r="K192" s="86"/>
      <c r="L192" s="22"/>
      <c r="M192" s="23"/>
      <c r="N192" s="21"/>
      <c r="O192" s="21"/>
      <c r="P192" s="151"/>
      <c r="Q192" s="151"/>
      <c r="R192" s="151"/>
      <c r="S192" s="151"/>
      <c r="T192" s="151"/>
      <c r="U192" s="151"/>
      <c r="V192" s="152"/>
      <c r="W192" s="152"/>
      <c r="X192" s="152"/>
      <c r="Y192" s="152"/>
      <c r="Z192" s="152"/>
    </row>
    <row r="193" spans="1:26" s="127" customFormat="1" ht="71.25" customHeight="1">
      <c r="B193" s="266" t="s">
        <v>151</v>
      </c>
      <c r="C193" s="33"/>
      <c r="D193" s="34"/>
      <c r="E193" s="35"/>
      <c r="F193" s="35"/>
      <c r="G193" s="35"/>
      <c r="H193" s="35"/>
      <c r="I193" s="35"/>
      <c r="J193" s="35"/>
      <c r="K193" s="128"/>
      <c r="L193" s="129"/>
      <c r="M193" s="37"/>
      <c r="N193" s="35"/>
      <c r="O193" s="35"/>
      <c r="P193" s="131"/>
      <c r="Q193" s="131"/>
      <c r="R193" s="131"/>
      <c r="S193" s="131"/>
      <c r="T193" s="131"/>
      <c r="U193" s="131"/>
      <c r="V193" s="132"/>
      <c r="W193" s="132"/>
      <c r="X193" s="132"/>
      <c r="Y193" s="132"/>
      <c r="Z193" s="132"/>
    </row>
    <row r="194" spans="1:26" s="51" customFormat="1" ht="66.75" customHeight="1">
      <c r="A194" s="173"/>
      <c r="B194" s="54"/>
      <c r="C194" s="55"/>
      <c r="D194" s="246" t="s">
        <v>152</v>
      </c>
      <c r="E194" s="56"/>
      <c r="F194" s="56"/>
      <c r="G194" s="57"/>
      <c r="H194" s="57"/>
      <c r="I194" s="57"/>
      <c r="J194" s="57"/>
      <c r="K194" s="134"/>
      <c r="L194" s="155"/>
      <c r="M194" s="158"/>
      <c r="N194" s="56">
        <f>+F194</f>
        <v>0</v>
      </c>
      <c r="O194" s="57"/>
      <c r="P194" s="64"/>
      <c r="Q194" s="64"/>
      <c r="R194" s="64"/>
      <c r="S194" s="64"/>
      <c r="T194" s="84">
        <f>+F194</f>
        <v>0</v>
      </c>
      <c r="U194" s="84"/>
      <c r="V194" s="65"/>
      <c r="W194" s="48"/>
      <c r="X194" s="48"/>
      <c r="Y194" s="65"/>
      <c r="Z194" s="48"/>
    </row>
    <row r="195" spans="1:26" ht="29.65" customHeight="1">
      <c r="B195" s="176" t="s">
        <v>33</v>
      </c>
      <c r="C195" s="177"/>
      <c r="D195" s="178"/>
      <c r="E195" s="179">
        <f t="shared" ref="E195:U195" si="2">SUM(E6:E142)</f>
        <v>1591483270</v>
      </c>
      <c r="F195" s="179">
        <f t="shared" si="2"/>
        <v>1169444664</v>
      </c>
      <c r="G195" s="179">
        <f t="shared" si="2"/>
        <v>0</v>
      </c>
      <c r="H195" s="179">
        <f t="shared" si="2"/>
        <v>0</v>
      </c>
      <c r="I195" s="179">
        <f t="shared" si="2"/>
        <v>0</v>
      </c>
      <c r="J195" s="179">
        <f t="shared" si="2"/>
        <v>0</v>
      </c>
      <c r="K195" s="179">
        <f t="shared" si="2"/>
        <v>0</v>
      </c>
      <c r="L195" s="179">
        <f t="shared" si="2"/>
        <v>0</v>
      </c>
      <c r="M195" s="179">
        <f t="shared" si="2"/>
        <v>0</v>
      </c>
      <c r="N195" s="179" t="e">
        <f t="shared" si="2"/>
        <v>#REF!</v>
      </c>
      <c r="O195" s="179">
        <f>SUM(O6:O142)</f>
        <v>1338025624</v>
      </c>
      <c r="P195" s="179">
        <f t="shared" si="2"/>
        <v>0</v>
      </c>
      <c r="Q195" s="179">
        <f t="shared" si="2"/>
        <v>990902310</v>
      </c>
      <c r="R195" s="179">
        <f t="shared" si="2"/>
        <v>0</v>
      </c>
      <c r="S195" s="179">
        <f t="shared" si="2"/>
        <v>0</v>
      </c>
      <c r="T195" s="179">
        <f t="shared" si="2"/>
        <v>402000000</v>
      </c>
      <c r="U195" s="179">
        <f t="shared" si="2"/>
        <v>0</v>
      </c>
      <c r="V195" s="146"/>
      <c r="W195" s="146"/>
      <c r="X195" s="146"/>
      <c r="Y195" s="146"/>
      <c r="Z195" s="146"/>
    </row>
    <row r="196" spans="1:26" ht="29.65" customHeight="1">
      <c r="B196" s="180"/>
      <c r="C196" s="181"/>
      <c r="D196" s="182"/>
      <c r="E196" s="183"/>
      <c r="F196" s="183"/>
      <c r="G196" s="183"/>
      <c r="H196" s="183"/>
      <c r="I196" s="183"/>
      <c r="J196" s="183"/>
      <c r="K196" s="184"/>
      <c r="L196" s="185"/>
      <c r="M196" s="186"/>
      <c r="N196" s="183">
        <f>+G195</f>
        <v>0</v>
      </c>
      <c r="O196" s="187"/>
      <c r="P196" s="188"/>
      <c r="Q196" s="188"/>
      <c r="R196" s="188"/>
      <c r="S196" s="188"/>
      <c r="T196" s="188"/>
      <c r="U196" s="188"/>
      <c r="V196" s="189"/>
      <c r="W196" s="189"/>
      <c r="X196" s="189"/>
      <c r="Y196" s="189"/>
      <c r="Z196" s="189"/>
    </row>
    <row r="197" spans="1:26" ht="29.65" customHeight="1">
      <c r="B197" s="180"/>
      <c r="C197" s="181"/>
      <c r="D197" s="182"/>
      <c r="E197" s="183"/>
      <c r="F197" s="183"/>
      <c r="G197" s="183"/>
      <c r="H197" s="183"/>
      <c r="I197" s="183"/>
      <c r="J197" s="183"/>
      <c r="K197" s="184"/>
      <c r="L197" s="185"/>
      <c r="M197" s="186"/>
      <c r="N197" s="183" t="e">
        <f>+N195-N196-#REF!</f>
        <v>#REF!</v>
      </c>
      <c r="O197" s="187"/>
      <c r="P197" s="188"/>
      <c r="Q197" s="188"/>
      <c r="R197" s="188"/>
      <c r="S197" s="188"/>
      <c r="T197" s="188"/>
      <c r="U197" s="188"/>
      <c r="V197" s="189"/>
      <c r="W197" s="189"/>
      <c r="X197" s="189"/>
      <c r="Y197" s="189"/>
      <c r="Z197" s="189"/>
    </row>
    <row r="198" spans="1:26">
      <c r="B198" s="180"/>
      <c r="C198" s="181"/>
      <c r="D198" s="182"/>
      <c r="E198" s="190"/>
      <c r="F198" s="190"/>
      <c r="G198" s="190">
        <f>+H195-G195</f>
        <v>0</v>
      </c>
      <c r="H198" s="190"/>
      <c r="I198" s="190"/>
      <c r="J198" s="190"/>
      <c r="K198" s="191"/>
      <c r="L198" s="192"/>
      <c r="M198" s="193"/>
      <c r="N198" s="194">
        <f>+'[13]TECHO DEFINITIVO'!AE859</f>
        <v>176432348986.39444</v>
      </c>
      <c r="O198" s="195"/>
      <c r="P198" s="196"/>
      <c r="Q198" s="196"/>
      <c r="R198" s="196"/>
      <c r="S198" s="196"/>
      <c r="T198" s="196"/>
      <c r="U198" s="196"/>
      <c r="V198" s="189"/>
      <c r="W198" s="189"/>
      <c r="X198" s="189"/>
      <c r="Y198" s="189"/>
      <c r="Z198" s="189"/>
    </row>
    <row r="199" spans="1:26">
      <c r="B199" s="180"/>
      <c r="C199" s="181"/>
      <c r="D199" s="182"/>
      <c r="E199" s="190"/>
      <c r="F199" s="190"/>
      <c r="G199" s="190"/>
      <c r="H199" s="190"/>
      <c r="I199" s="190"/>
      <c r="J199" s="190"/>
      <c r="K199" s="191"/>
      <c r="L199" s="192"/>
      <c r="M199" s="193"/>
      <c r="N199" s="197" t="e">
        <f>+N198-N195</f>
        <v>#REF!</v>
      </c>
      <c r="O199" s="195"/>
      <c r="P199" s="196"/>
      <c r="Q199" s="196"/>
      <c r="R199" s="196"/>
      <c r="S199" s="196"/>
      <c r="T199" s="196"/>
      <c r="U199" s="196"/>
      <c r="V199" s="189"/>
      <c r="W199" s="189"/>
      <c r="X199" s="189"/>
      <c r="Y199" s="189"/>
      <c r="Z199" s="189"/>
    </row>
    <row r="200" spans="1:26">
      <c r="B200" s="198"/>
      <c r="C200" s="181"/>
      <c r="D200" s="182"/>
      <c r="E200" s="190"/>
      <c r="F200" s="190"/>
      <c r="G200" s="190"/>
      <c r="H200" s="190"/>
      <c r="I200" s="190"/>
      <c r="J200" s="190"/>
      <c r="K200" s="191" t="str">
        <f>+'[13]TECHO DEFINITIVO'!N864</f>
        <v>Gestión Prográmatica De La Salud Publica - Tecnico Asistencial</v>
      </c>
      <c r="L200" s="192"/>
      <c r="M200" s="199"/>
      <c r="N200" s="200">
        <f>+'[13]TECHO DEFINITIVO'!V863</f>
        <v>1200000000</v>
      </c>
      <c r="O200" s="195"/>
      <c r="P200" s="196"/>
      <c r="Q200" s="196"/>
      <c r="R200" s="196"/>
      <c r="S200" s="196"/>
      <c r="T200" s="196"/>
      <c r="U200" s="196"/>
      <c r="V200" s="189"/>
      <c r="W200" s="189"/>
      <c r="X200" s="189"/>
      <c r="Y200" s="189"/>
      <c r="Z200" s="189"/>
    </row>
    <row r="201" spans="1:26">
      <c r="B201" s="180"/>
      <c r="C201" s="181"/>
      <c r="D201" s="182"/>
      <c r="E201" s="190"/>
      <c r="F201" s="190"/>
      <c r="G201" s="190"/>
      <c r="H201" s="190"/>
      <c r="I201" s="190"/>
      <c r="J201" s="190" t="s">
        <v>34</v>
      </c>
      <c r="K201" s="191" t="str">
        <f>+'[13]TECHO DEFINITIVO'!N873</f>
        <v>SERVICIOS PERSONALES ASOCIADOS A LA NÓMINA</v>
      </c>
      <c r="L201" s="192"/>
      <c r="M201" s="199"/>
      <c r="N201" s="200">
        <f>+'[13]TECHO DEFINITIVO'!V870</f>
        <v>55000000000</v>
      </c>
      <c r="O201" s="195"/>
      <c r="P201" s="196"/>
      <c r="Q201" s="196"/>
      <c r="R201" s="196"/>
      <c r="S201" s="196"/>
      <c r="T201" s="196"/>
      <c r="U201" s="196"/>
      <c r="V201" s="189"/>
      <c r="W201" s="189"/>
      <c r="X201" s="189"/>
      <c r="Y201" s="189"/>
      <c r="Z201" s="189"/>
    </row>
    <row r="202" spans="1:26">
      <c r="B202" s="180"/>
      <c r="C202" s="181"/>
      <c r="D202" s="182"/>
      <c r="E202" s="190"/>
      <c r="F202" s="190"/>
      <c r="G202" s="190"/>
      <c r="H202" s="190"/>
      <c r="I202" s="190"/>
      <c r="J202" s="190" t="s">
        <v>35</v>
      </c>
      <c r="K202" s="191" t="str">
        <f>+'[13]TECHO DEFINITIVO'!N1048</f>
        <v xml:space="preserve">Gestión Prográmatica De La Salud Publica </v>
      </c>
      <c r="L202" s="192"/>
      <c r="M202" s="193"/>
      <c r="N202" s="190">
        <f>+'[13]TECHO DEFINITIVO'!V1048</f>
        <v>84872000</v>
      </c>
      <c r="O202" s="195"/>
      <c r="P202" s="196"/>
      <c r="Q202" s="196"/>
      <c r="R202" s="196"/>
      <c r="S202" s="196"/>
      <c r="T202" s="196"/>
      <c r="U202" s="196"/>
      <c r="V202" s="189"/>
      <c r="W202" s="189"/>
      <c r="X202" s="189"/>
      <c r="Y202" s="189"/>
      <c r="Z202" s="189"/>
    </row>
    <row r="203" spans="1:26">
      <c r="B203" s="180"/>
      <c r="C203" s="181"/>
      <c r="D203" s="182"/>
      <c r="E203" s="190"/>
      <c r="F203" s="190"/>
      <c r="G203" s="190"/>
      <c r="H203" s="190"/>
      <c r="I203" s="190"/>
      <c r="J203" s="190" t="s">
        <v>35</v>
      </c>
      <c r="K203" s="191" t="str">
        <f>+'[13]TECHO DEFINITIVO'!N1085</f>
        <v>Adquisición de Bienes</v>
      </c>
      <c r="L203" s="192"/>
      <c r="M203" s="193"/>
      <c r="N203" s="190">
        <f>+'[13]TECHO DEFINITIVO'!V1085</f>
        <v>73319916</v>
      </c>
      <c r="O203" s="195"/>
      <c r="P203" s="196"/>
      <c r="Q203" s="196"/>
      <c r="R203" s="196"/>
      <c r="S203" s="196"/>
      <c r="T203" s="196"/>
      <c r="U203" s="196"/>
      <c r="V203" s="189"/>
      <c r="W203" s="189"/>
      <c r="X203" s="189"/>
      <c r="Y203" s="189"/>
      <c r="Z203" s="189"/>
    </row>
    <row r="204" spans="1:26">
      <c r="B204" s="180"/>
      <c r="C204" s="181"/>
      <c r="D204" s="182"/>
      <c r="E204" s="190"/>
      <c r="F204" s="190"/>
      <c r="G204" s="190"/>
      <c r="H204" s="190"/>
      <c r="I204" s="190"/>
      <c r="J204" s="190" t="s">
        <v>36</v>
      </c>
      <c r="K204" s="191" t="str">
        <f>+'[13]TECHO DEFINITIVO'!N1097</f>
        <v>Gestión diferencial población vulnerable</v>
      </c>
      <c r="L204" s="192"/>
      <c r="M204" s="193"/>
      <c r="N204" s="190">
        <f>+'[13]TECHO DEFINITIVO'!U1097</f>
        <v>10000000</v>
      </c>
      <c r="O204" s="195"/>
      <c r="P204" s="196"/>
      <c r="Q204" s="196"/>
      <c r="R204" s="196"/>
      <c r="S204" s="196"/>
      <c r="T204" s="196"/>
      <c r="U204" s="196"/>
      <c r="V204" s="189"/>
      <c r="W204" s="189"/>
      <c r="X204" s="189"/>
      <c r="Y204" s="189"/>
      <c r="Z204" s="189"/>
    </row>
    <row r="205" spans="1:26">
      <c r="B205" s="180"/>
      <c r="C205" s="181"/>
      <c r="D205" s="182"/>
      <c r="E205" s="190"/>
      <c r="F205" s="190"/>
      <c r="G205" s="190"/>
      <c r="H205" s="190"/>
      <c r="I205" s="190"/>
      <c r="J205" s="190"/>
      <c r="K205" s="191" t="str">
        <f>+'[13]TECHO DEFINITIVO'!N1104</f>
        <v>OPERACIÓN DE LOS ESTABLECIMIENTOS EDUCATIVOS</v>
      </c>
      <c r="L205" s="192"/>
      <c r="M205" s="193"/>
      <c r="N205" s="190">
        <f>+'[13]TECHO DEFINITIVO'!U1104</f>
        <v>2000000000</v>
      </c>
      <c r="O205" s="195"/>
      <c r="P205" s="196"/>
      <c r="Q205" s="196"/>
      <c r="R205" s="196"/>
      <c r="S205" s="196"/>
      <c r="T205" s="196"/>
      <c r="U205" s="196"/>
      <c r="V205" s="189"/>
      <c r="W205" s="189"/>
      <c r="X205" s="189"/>
      <c r="Y205" s="189"/>
      <c r="Z205" s="189"/>
    </row>
    <row r="206" spans="1:26" ht="15">
      <c r="B206" s="201"/>
      <c r="C206" s="181"/>
      <c r="D206" s="182"/>
      <c r="E206" s="190"/>
      <c r="F206" s="190"/>
      <c r="G206" s="190"/>
      <c r="H206" s="190"/>
      <c r="I206" s="190"/>
      <c r="J206" s="190"/>
      <c r="K206" s="191" t="str">
        <f>+'[13]TECHO DEFINITIVO'!N1250</f>
        <v>Intereses SGP PDA</v>
      </c>
      <c r="L206" s="192"/>
      <c r="M206" s="193"/>
      <c r="N206" s="190">
        <f>+'[13]TECHO DEFINITIVO'!U1250</f>
        <v>60000000</v>
      </c>
      <c r="O206" s="195"/>
      <c r="P206" s="196"/>
      <c r="Q206" s="196"/>
      <c r="R206" s="196"/>
      <c r="S206" s="196"/>
      <c r="T206" s="196"/>
      <c r="U206" s="196"/>
      <c r="V206" s="189"/>
      <c r="W206" s="189"/>
      <c r="X206" s="189"/>
      <c r="Y206" s="189"/>
      <c r="Z206" s="189"/>
    </row>
    <row r="207" spans="1:26">
      <c r="B207" s="180"/>
      <c r="C207" s="181"/>
      <c r="D207" s="182"/>
      <c r="E207" s="190"/>
      <c r="F207" s="190"/>
      <c r="G207" s="190"/>
      <c r="H207" s="190"/>
      <c r="I207" s="190"/>
      <c r="J207" s="190" t="s">
        <v>37</v>
      </c>
      <c r="K207" s="191" t="str">
        <f>+'[13]TECHO DEFINITIVO'!N1319</f>
        <v>Calidad, cobertura y fortalecimiento de la educacion inicial, prescolar, básica y media</v>
      </c>
      <c r="L207" s="192"/>
      <c r="M207" s="193"/>
      <c r="N207" s="190">
        <f>+'[13]TECHO DEFINITIVO'!U1318</f>
        <v>1689250000</v>
      </c>
      <c r="O207" s="195"/>
      <c r="P207" s="196"/>
      <c r="Q207" s="196"/>
      <c r="R207" s="196"/>
      <c r="S207" s="196"/>
      <c r="T207" s="196"/>
      <c r="U207" s="196"/>
      <c r="V207" s="189"/>
      <c r="W207" s="189"/>
      <c r="X207" s="189"/>
      <c r="Y207" s="189"/>
      <c r="Z207" s="189"/>
    </row>
    <row r="208" spans="1:26">
      <c r="B208" s="180"/>
      <c r="C208" s="181"/>
      <c r="D208" s="182"/>
      <c r="E208" s="190"/>
      <c r="F208" s="190"/>
      <c r="G208" s="190"/>
      <c r="H208" s="190"/>
      <c r="I208" s="190"/>
      <c r="J208" s="190" t="s">
        <v>38</v>
      </c>
      <c r="K208" s="191"/>
      <c r="L208" s="192"/>
      <c r="M208" s="193"/>
      <c r="N208" s="190">
        <v>0</v>
      </c>
      <c r="O208" s="195"/>
      <c r="P208" s="196"/>
      <c r="Q208" s="196"/>
      <c r="R208" s="196"/>
      <c r="S208" s="196"/>
      <c r="T208" s="196"/>
      <c r="U208" s="196"/>
      <c r="V208" s="189"/>
      <c r="W208" s="189"/>
      <c r="X208" s="189"/>
      <c r="Y208" s="189"/>
      <c r="Z208" s="189"/>
    </row>
    <row r="209" spans="2:26">
      <c r="B209" s="180"/>
      <c r="C209" s="181"/>
      <c r="D209" s="182"/>
      <c r="E209" s="190"/>
      <c r="F209" s="190"/>
      <c r="G209" s="190"/>
      <c r="H209" s="190"/>
      <c r="I209" s="190"/>
      <c r="J209" s="190"/>
      <c r="K209" s="191"/>
      <c r="L209" s="192"/>
      <c r="M209" s="193"/>
      <c r="N209" s="190">
        <f>SUM(N200:N208)</f>
        <v>60117441916</v>
      </c>
      <c r="O209" s="195"/>
      <c r="P209" s="196"/>
      <c r="Q209" s="196"/>
      <c r="R209" s="196"/>
      <c r="S209" s="196"/>
      <c r="T209" s="196"/>
      <c r="U209" s="196"/>
      <c r="V209" s="189"/>
      <c r="W209" s="189"/>
      <c r="X209" s="189"/>
      <c r="Y209" s="189"/>
      <c r="Z209" s="189"/>
    </row>
    <row r="210" spans="2:26">
      <c r="B210" s="180"/>
      <c r="C210" s="181"/>
      <c r="D210" s="182"/>
      <c r="E210" s="190"/>
      <c r="F210" s="190"/>
      <c r="G210" s="190"/>
      <c r="H210" s="190"/>
      <c r="I210" s="190"/>
      <c r="J210" s="190"/>
      <c r="K210" s="191"/>
      <c r="L210" s="192"/>
      <c r="M210" s="193" t="str">
        <f>+'[13]TECHO DEFINITIVO'!N1083</f>
        <v>Viáticos y gastos de viaje</v>
      </c>
      <c r="N210" s="197" t="e">
        <f>+N199-N209</f>
        <v>#REF!</v>
      </c>
      <c r="O210" s="195"/>
      <c r="P210" s="196"/>
      <c r="Q210" s="196"/>
      <c r="R210" s="196"/>
      <c r="S210" s="196"/>
      <c r="T210" s="196"/>
      <c r="U210" s="196"/>
      <c r="V210" s="189"/>
      <c r="W210" s="189"/>
      <c r="X210" s="189"/>
      <c r="Y210" s="189"/>
      <c r="Z210" s="189"/>
    </row>
    <row r="211" spans="2:26" ht="15" hidden="1">
      <c r="B211" s="201"/>
      <c r="C211" s="181"/>
      <c r="D211" s="182"/>
      <c r="E211" s="190"/>
      <c r="F211" s="190"/>
      <c r="G211" s="190"/>
      <c r="H211" s="190"/>
      <c r="I211" s="190"/>
      <c r="J211" s="190"/>
      <c r="K211" s="191"/>
      <c r="L211" s="192"/>
      <c r="M211" s="193"/>
      <c r="N211" s="202"/>
      <c r="O211" s="195"/>
      <c r="P211" s="196"/>
      <c r="Q211" s="196"/>
      <c r="R211" s="196"/>
      <c r="S211" s="196"/>
      <c r="T211" s="196"/>
      <c r="U211" s="196"/>
      <c r="V211" s="189"/>
      <c r="W211" s="189"/>
      <c r="X211" s="189"/>
      <c r="Y211" s="189"/>
      <c r="Z211" s="189"/>
    </row>
    <row r="212" spans="2:26" hidden="1">
      <c r="B212" s="180"/>
      <c r="C212" s="181"/>
      <c r="D212" s="182"/>
      <c r="E212" s="190"/>
      <c r="F212" s="190"/>
      <c r="G212" s="190"/>
      <c r="H212" s="190"/>
      <c r="I212" s="190"/>
      <c r="J212" s="190"/>
      <c r="K212" s="191"/>
      <c r="L212" s="192"/>
      <c r="M212" s="193"/>
      <c r="N212" s="190"/>
      <c r="O212" s="195"/>
      <c r="P212" s="196"/>
      <c r="Q212" s="196"/>
      <c r="R212" s="196"/>
      <c r="S212" s="196"/>
      <c r="T212" s="196"/>
      <c r="U212" s="196"/>
      <c r="V212" s="189"/>
      <c r="W212" s="189"/>
      <c r="X212" s="189"/>
      <c r="Y212" s="189"/>
      <c r="Z212" s="189"/>
    </row>
    <row r="213" spans="2:26" hidden="1">
      <c r="B213" s="203"/>
      <c r="C213" s="204"/>
      <c r="D213" s="205"/>
      <c r="E213" s="206"/>
      <c r="F213" s="206"/>
      <c r="G213" s="206"/>
      <c r="H213" s="206"/>
      <c r="I213" s="206"/>
      <c r="J213" s="206"/>
      <c r="K213" s="207"/>
      <c r="L213" s="208"/>
      <c r="M213" s="209"/>
      <c r="N213" s="206" t="e">
        <f>+N210-N212</f>
        <v>#REF!</v>
      </c>
      <c r="O213" s="206"/>
      <c r="P213" s="210"/>
      <c r="Q213" s="210"/>
      <c r="R213" s="210"/>
      <c r="S213" s="210"/>
      <c r="T213" s="210"/>
      <c r="U213" s="210"/>
      <c r="V213" s="209"/>
      <c r="W213" s="209"/>
      <c r="X213" s="209"/>
      <c r="Y213" s="209"/>
      <c r="Z213" s="209"/>
    </row>
    <row r="214" spans="2:26" hidden="1">
      <c r="B214" s="180"/>
      <c r="C214" s="181"/>
      <c r="D214" s="182"/>
      <c r="E214" s="195"/>
      <c r="F214" s="195"/>
      <c r="G214" s="195"/>
      <c r="H214" s="195"/>
      <c r="I214" s="195"/>
      <c r="J214" s="195"/>
      <c r="M214" s="189"/>
      <c r="N214" s="195"/>
      <c r="O214" s="195"/>
      <c r="P214" s="196"/>
      <c r="Q214" s="196"/>
      <c r="R214" s="196"/>
      <c r="S214" s="196"/>
      <c r="T214" s="196"/>
      <c r="U214" s="196"/>
      <c r="V214" s="189"/>
      <c r="W214" s="189"/>
      <c r="X214" s="189"/>
      <c r="Y214" s="189"/>
      <c r="Z214" s="189"/>
    </row>
    <row r="215" spans="2:26" ht="15" hidden="1">
      <c r="B215" s="201"/>
      <c r="C215" s="181"/>
      <c r="D215" s="182"/>
      <c r="E215" s="195"/>
      <c r="F215" s="195"/>
      <c r="G215" s="195"/>
      <c r="H215" s="195"/>
      <c r="I215" s="195"/>
      <c r="J215" s="195"/>
      <c r="M215" s="189"/>
      <c r="N215" s="195"/>
      <c r="O215" s="195"/>
      <c r="P215" s="196"/>
      <c r="Q215" s="196"/>
      <c r="R215" s="196"/>
      <c r="S215" s="196"/>
      <c r="T215" s="196"/>
      <c r="U215" s="196"/>
      <c r="V215" s="189"/>
      <c r="W215" s="189"/>
      <c r="X215" s="189"/>
      <c r="Y215" s="189"/>
      <c r="Z215" s="189"/>
    </row>
    <row r="216" spans="2:26" hidden="1">
      <c r="B216" s="180"/>
      <c r="C216" s="181"/>
      <c r="D216" s="182"/>
      <c r="E216" s="195"/>
      <c r="F216" s="195"/>
      <c r="G216" s="195"/>
      <c r="H216" s="195"/>
      <c r="I216" s="195"/>
      <c r="J216" s="195"/>
      <c r="M216" s="189"/>
      <c r="N216" s="195"/>
      <c r="O216" s="195"/>
      <c r="P216" s="196"/>
      <c r="Q216" s="196"/>
      <c r="R216" s="196"/>
      <c r="S216" s="196"/>
      <c r="T216" s="196"/>
      <c r="U216" s="196"/>
      <c r="V216" s="189"/>
      <c r="W216" s="189"/>
      <c r="X216" s="189"/>
      <c r="Y216" s="189"/>
      <c r="Z216" s="189"/>
    </row>
    <row r="217" spans="2:26" hidden="1">
      <c r="B217" s="180"/>
      <c r="C217" s="181"/>
      <c r="D217" s="182"/>
      <c r="E217" s="195"/>
      <c r="F217" s="195"/>
      <c r="G217" s="195"/>
      <c r="H217" s="195"/>
      <c r="I217" s="195"/>
      <c r="J217" s="195"/>
      <c r="M217" s="189"/>
      <c r="N217" s="195"/>
      <c r="O217" s="195"/>
      <c r="P217" s="196"/>
      <c r="Q217" s="196"/>
      <c r="R217" s="196"/>
      <c r="S217" s="196"/>
      <c r="T217" s="196"/>
      <c r="U217" s="196"/>
      <c r="V217" s="189"/>
      <c r="W217" s="189"/>
      <c r="X217" s="189"/>
      <c r="Y217" s="189"/>
      <c r="Z217" s="189"/>
    </row>
    <row r="218" spans="2:26" hidden="1">
      <c r="B218" s="180"/>
      <c r="C218" s="181"/>
      <c r="D218" s="182"/>
      <c r="E218" s="195"/>
      <c r="F218" s="195"/>
      <c r="G218" s="195"/>
      <c r="H218" s="195"/>
      <c r="I218" s="195"/>
      <c r="J218" s="195"/>
      <c r="M218" s="189"/>
      <c r="N218" s="195"/>
      <c r="O218" s="195"/>
      <c r="P218" s="196"/>
      <c r="Q218" s="196"/>
      <c r="R218" s="196"/>
      <c r="S218" s="196"/>
      <c r="T218" s="196"/>
      <c r="U218" s="196"/>
      <c r="V218" s="189"/>
      <c r="W218" s="189"/>
      <c r="X218" s="189"/>
      <c r="Y218" s="189"/>
      <c r="Z218" s="189"/>
    </row>
    <row r="219" spans="2:26" ht="15" hidden="1">
      <c r="B219" s="201"/>
      <c r="C219" s="181"/>
      <c r="D219" s="182"/>
      <c r="E219" s="195"/>
      <c r="F219" s="195"/>
      <c r="G219" s="195"/>
      <c r="H219" s="195"/>
      <c r="I219" s="195"/>
      <c r="J219" s="195"/>
      <c r="M219" s="189"/>
      <c r="N219" s="195"/>
      <c r="O219" s="195"/>
      <c r="P219" s="196"/>
      <c r="Q219" s="196"/>
      <c r="R219" s="196"/>
      <c r="S219" s="196"/>
      <c r="T219" s="196"/>
      <c r="U219" s="196"/>
      <c r="V219" s="189"/>
      <c r="W219" s="189"/>
      <c r="X219" s="189"/>
      <c r="Y219" s="189"/>
      <c r="Z219" s="189"/>
    </row>
    <row r="220" spans="2:26" hidden="1">
      <c r="B220" s="180"/>
      <c r="C220" s="181"/>
      <c r="D220" s="182"/>
      <c r="E220" s="195"/>
      <c r="F220" s="195"/>
      <c r="G220" s="195"/>
      <c r="H220" s="195"/>
      <c r="I220" s="195"/>
      <c r="J220" s="195"/>
      <c r="M220" s="189"/>
      <c r="N220" s="195"/>
      <c r="O220" s="195"/>
      <c r="P220" s="196"/>
      <c r="Q220" s="196"/>
      <c r="R220" s="196"/>
      <c r="S220" s="196"/>
      <c r="T220" s="196"/>
      <c r="U220" s="196"/>
      <c r="V220" s="189"/>
      <c r="W220" s="189"/>
      <c r="X220" s="189"/>
      <c r="Y220" s="189"/>
      <c r="Z220" s="189"/>
    </row>
    <row r="221" spans="2:26" hidden="1">
      <c r="B221" s="180"/>
      <c r="C221" s="181"/>
      <c r="D221" s="182"/>
      <c r="E221" s="195"/>
      <c r="F221" s="195"/>
      <c r="G221" s="195"/>
      <c r="H221" s="195"/>
      <c r="I221" s="195"/>
      <c r="J221" s="195"/>
      <c r="M221" s="189"/>
      <c r="N221" s="195"/>
      <c r="O221" s="195"/>
      <c r="P221" s="196"/>
      <c r="Q221" s="196"/>
      <c r="R221" s="196"/>
      <c r="S221" s="196"/>
      <c r="T221" s="196"/>
      <c r="U221" s="196"/>
      <c r="V221" s="189"/>
      <c r="W221" s="189"/>
      <c r="X221" s="189"/>
      <c r="Y221" s="189"/>
      <c r="Z221" s="189"/>
    </row>
    <row r="222" spans="2:26" hidden="1">
      <c r="B222" s="180"/>
      <c r="C222" s="181"/>
      <c r="D222" s="182"/>
      <c r="E222" s="195"/>
      <c r="F222" s="195"/>
      <c r="G222" s="195"/>
      <c r="H222" s="195"/>
      <c r="I222" s="195"/>
      <c r="J222" s="195"/>
      <c r="M222" s="189"/>
      <c r="N222" s="195"/>
      <c r="O222" s="195"/>
      <c r="P222" s="196"/>
      <c r="Q222" s="196"/>
      <c r="R222" s="196"/>
      <c r="S222" s="196"/>
      <c r="T222" s="196"/>
      <c r="U222" s="196"/>
      <c r="V222" s="189"/>
      <c r="W222" s="189"/>
      <c r="X222" s="189"/>
      <c r="Y222" s="189"/>
      <c r="Z222" s="189"/>
    </row>
    <row r="223" spans="2:26" hidden="1">
      <c r="B223" s="180"/>
      <c r="C223" s="181"/>
      <c r="D223" s="182"/>
      <c r="E223" s="195"/>
      <c r="F223" s="195"/>
      <c r="G223" s="195"/>
      <c r="H223" s="195"/>
      <c r="I223" s="195"/>
      <c r="J223" s="195"/>
      <c r="M223" s="189"/>
      <c r="N223" s="195"/>
      <c r="O223" s="195"/>
      <c r="P223" s="196"/>
      <c r="Q223" s="196"/>
      <c r="R223" s="196"/>
      <c r="S223" s="196"/>
      <c r="T223" s="196"/>
      <c r="U223" s="196"/>
      <c r="V223" s="189"/>
      <c r="W223" s="189"/>
      <c r="X223" s="189"/>
      <c r="Y223" s="189"/>
      <c r="Z223" s="189"/>
    </row>
    <row r="224" spans="2:26" hidden="1">
      <c r="B224" s="180"/>
      <c r="C224" s="181"/>
      <c r="D224" s="182"/>
      <c r="E224" s="195"/>
      <c r="F224" s="195"/>
      <c r="G224" s="195"/>
      <c r="H224" s="195"/>
      <c r="I224" s="195"/>
      <c r="J224" s="195"/>
      <c r="M224" s="189"/>
      <c r="N224" s="195"/>
      <c r="O224" s="195"/>
      <c r="P224" s="196"/>
      <c r="Q224" s="196"/>
      <c r="R224" s="196"/>
      <c r="S224" s="196"/>
      <c r="T224" s="196"/>
      <c r="U224" s="196"/>
      <c r="V224" s="189"/>
      <c r="W224" s="189"/>
      <c r="X224" s="189"/>
      <c r="Y224" s="189"/>
      <c r="Z224" s="189"/>
    </row>
    <row r="225" spans="2:26" hidden="1">
      <c r="B225" s="180"/>
      <c r="C225" s="181"/>
      <c r="D225" s="182"/>
      <c r="E225" s="195"/>
      <c r="F225" s="195"/>
      <c r="G225" s="195"/>
      <c r="H225" s="195"/>
      <c r="I225" s="195"/>
      <c r="J225" s="195"/>
      <c r="M225" s="189"/>
      <c r="N225" s="195"/>
      <c r="O225" s="195"/>
      <c r="P225" s="196"/>
      <c r="Q225" s="196"/>
      <c r="R225" s="196"/>
      <c r="S225" s="196"/>
      <c r="T225" s="196"/>
      <c r="U225" s="196"/>
      <c r="V225" s="189"/>
      <c r="W225" s="189"/>
      <c r="X225" s="189"/>
      <c r="Y225" s="189"/>
      <c r="Z225" s="189"/>
    </row>
    <row r="226" spans="2:26" hidden="1">
      <c r="B226" s="180"/>
      <c r="C226" s="181"/>
      <c r="D226" s="182"/>
      <c r="E226" s="195"/>
      <c r="F226" s="195"/>
      <c r="G226" s="195"/>
      <c r="H226" s="195"/>
      <c r="I226" s="195"/>
      <c r="J226" s="195"/>
      <c r="M226" s="189"/>
      <c r="N226" s="195"/>
      <c r="O226" s="195"/>
      <c r="P226" s="196"/>
      <c r="Q226" s="196"/>
      <c r="R226" s="196"/>
      <c r="S226" s="196"/>
      <c r="T226" s="196"/>
      <c r="U226" s="196"/>
      <c r="V226" s="189"/>
      <c r="W226" s="189"/>
      <c r="X226" s="189"/>
      <c r="Y226" s="189"/>
      <c r="Z226" s="189"/>
    </row>
    <row r="227" spans="2:26" hidden="1">
      <c r="B227" s="180"/>
      <c r="C227" s="181"/>
      <c r="D227" s="182"/>
      <c r="E227" s="195"/>
      <c r="F227" s="195"/>
      <c r="G227" s="195"/>
      <c r="H227" s="195"/>
      <c r="I227" s="195"/>
      <c r="J227" s="195"/>
      <c r="M227" s="189"/>
      <c r="N227" s="195"/>
      <c r="O227" s="195"/>
      <c r="P227" s="196"/>
      <c r="Q227" s="196"/>
      <c r="R227" s="196"/>
      <c r="S227" s="196"/>
      <c r="T227" s="196"/>
      <c r="U227" s="196"/>
      <c r="V227" s="189"/>
      <c r="W227" s="189"/>
      <c r="X227" s="189"/>
      <c r="Y227" s="189"/>
      <c r="Z227" s="189"/>
    </row>
    <row r="228" spans="2:26" hidden="1">
      <c r="B228" s="180"/>
      <c r="C228" s="181"/>
      <c r="D228" s="182"/>
      <c r="E228" s="195"/>
      <c r="F228" s="195"/>
      <c r="G228" s="195"/>
      <c r="H228" s="195"/>
      <c r="I228" s="195"/>
      <c r="J228" s="195"/>
      <c r="M228" s="189"/>
      <c r="N228" s="195"/>
      <c r="O228" s="195"/>
      <c r="P228" s="196"/>
      <c r="Q228" s="196"/>
      <c r="R228" s="196"/>
      <c r="S228" s="196"/>
      <c r="T228" s="196"/>
      <c r="U228" s="196"/>
      <c r="V228" s="189"/>
      <c r="W228" s="189"/>
      <c r="X228" s="189"/>
      <c r="Y228" s="189"/>
      <c r="Z228" s="189"/>
    </row>
    <row r="229" spans="2:26" hidden="1">
      <c r="B229" s="180"/>
      <c r="C229" s="181"/>
      <c r="D229" s="182"/>
      <c r="E229" s="195"/>
      <c r="F229" s="195"/>
      <c r="G229" s="195"/>
      <c r="H229" s="195"/>
      <c r="I229" s="195"/>
      <c r="J229" s="195"/>
      <c r="M229" s="189"/>
      <c r="N229" s="195"/>
      <c r="O229" s="195"/>
      <c r="P229" s="196"/>
      <c r="Q229" s="196"/>
      <c r="R229" s="196"/>
      <c r="S229" s="196"/>
      <c r="T229" s="196"/>
      <c r="U229" s="196"/>
      <c r="V229" s="189"/>
      <c r="W229" s="189"/>
      <c r="X229" s="189"/>
      <c r="Y229" s="189"/>
      <c r="Z229" s="189"/>
    </row>
    <row r="230" spans="2:26" hidden="1">
      <c r="B230" s="180"/>
      <c r="C230" s="181"/>
      <c r="D230" s="182"/>
      <c r="E230" s="195"/>
      <c r="F230" s="195"/>
      <c r="G230" s="195"/>
      <c r="H230" s="195"/>
      <c r="I230" s="195"/>
      <c r="J230" s="195"/>
      <c r="M230" s="189"/>
      <c r="N230" s="195"/>
      <c r="O230" s="195"/>
      <c r="P230" s="196"/>
      <c r="Q230" s="196"/>
      <c r="R230" s="196"/>
      <c r="S230" s="196"/>
      <c r="T230" s="196"/>
      <c r="U230" s="196"/>
      <c r="V230" s="189"/>
      <c r="W230" s="189"/>
      <c r="X230" s="189"/>
      <c r="Y230" s="189"/>
      <c r="Z230" s="189"/>
    </row>
    <row r="231" spans="2:26" ht="15" hidden="1">
      <c r="B231" s="201"/>
      <c r="C231" s="181"/>
      <c r="D231" s="182"/>
      <c r="E231" s="195"/>
      <c r="F231" s="195"/>
      <c r="G231" s="195"/>
      <c r="H231" s="195"/>
      <c r="I231" s="195"/>
      <c r="J231" s="195"/>
      <c r="M231" s="189"/>
      <c r="N231" s="195"/>
      <c r="O231" s="195"/>
      <c r="P231" s="196"/>
      <c r="Q231" s="196"/>
      <c r="R231" s="196"/>
      <c r="S231" s="196"/>
      <c r="T231" s="196"/>
      <c r="U231" s="196"/>
      <c r="V231" s="189"/>
      <c r="W231" s="189"/>
      <c r="X231" s="189"/>
      <c r="Y231" s="189"/>
      <c r="Z231" s="189"/>
    </row>
    <row r="232" spans="2:26" hidden="1">
      <c r="B232" s="180"/>
      <c r="C232" s="181"/>
      <c r="D232" s="182"/>
      <c r="E232" s="195"/>
      <c r="F232" s="195"/>
      <c r="G232" s="195"/>
      <c r="H232" s="195"/>
      <c r="I232" s="195"/>
      <c r="J232" s="195"/>
      <c r="M232" s="189"/>
      <c r="N232" s="195"/>
      <c r="O232" s="195"/>
      <c r="P232" s="196"/>
      <c r="Q232" s="196"/>
      <c r="R232" s="196"/>
      <c r="S232" s="196"/>
      <c r="T232" s="196"/>
      <c r="U232" s="196"/>
      <c r="V232" s="189"/>
      <c r="W232" s="189"/>
      <c r="X232" s="189"/>
      <c r="Y232" s="189"/>
      <c r="Z232" s="189"/>
    </row>
    <row r="233" spans="2:26" hidden="1">
      <c r="B233" s="180"/>
      <c r="C233" s="181"/>
      <c r="D233" s="182"/>
      <c r="E233" s="195"/>
      <c r="F233" s="195"/>
      <c r="G233" s="195"/>
      <c r="H233" s="195"/>
      <c r="I233" s="195"/>
      <c r="J233" s="195"/>
      <c r="M233" s="189"/>
      <c r="N233" s="195"/>
      <c r="O233" s="195"/>
      <c r="P233" s="196"/>
      <c r="Q233" s="196"/>
      <c r="R233" s="196"/>
      <c r="S233" s="196"/>
      <c r="T233" s="196"/>
      <c r="U233" s="196"/>
      <c r="V233" s="189"/>
      <c r="W233" s="189"/>
      <c r="X233" s="189"/>
      <c r="Y233" s="189"/>
      <c r="Z233" s="189"/>
    </row>
    <row r="234" spans="2:26" hidden="1">
      <c r="B234" s="180"/>
      <c r="C234" s="181"/>
      <c r="D234" s="182"/>
      <c r="E234" s="195"/>
      <c r="F234" s="195"/>
      <c r="G234" s="195"/>
      <c r="H234" s="195"/>
      <c r="I234" s="195"/>
      <c r="J234" s="195"/>
      <c r="M234" s="189"/>
      <c r="N234" s="195"/>
      <c r="O234" s="195"/>
      <c r="P234" s="196"/>
      <c r="Q234" s="196"/>
      <c r="R234" s="196"/>
      <c r="S234" s="196"/>
      <c r="T234" s="196"/>
      <c r="U234" s="196"/>
      <c r="V234" s="189"/>
      <c r="W234" s="189"/>
      <c r="X234" s="189"/>
      <c r="Y234" s="189"/>
      <c r="Z234" s="189"/>
    </row>
    <row r="235" spans="2:26" hidden="1">
      <c r="B235" s="180"/>
      <c r="C235" s="181"/>
      <c r="D235" s="182"/>
      <c r="E235" s="195"/>
      <c r="F235" s="195"/>
      <c r="G235" s="195"/>
      <c r="H235" s="195"/>
      <c r="I235" s="195"/>
      <c r="J235" s="195"/>
      <c r="M235" s="189"/>
      <c r="N235" s="195"/>
      <c r="O235" s="195"/>
      <c r="P235" s="196"/>
      <c r="Q235" s="196"/>
      <c r="R235" s="196"/>
      <c r="S235" s="196"/>
      <c r="T235" s="196"/>
      <c r="U235" s="196"/>
      <c r="V235" s="189"/>
      <c r="W235" s="189"/>
      <c r="X235" s="189"/>
      <c r="Y235" s="189"/>
      <c r="Z235" s="189"/>
    </row>
    <row r="236" spans="2:26" hidden="1">
      <c r="B236" s="180"/>
      <c r="C236" s="181"/>
      <c r="D236" s="182"/>
      <c r="E236" s="195"/>
      <c r="F236" s="195"/>
      <c r="G236" s="195"/>
      <c r="H236" s="195"/>
      <c r="I236" s="195"/>
      <c r="J236" s="195"/>
      <c r="M236" s="189"/>
      <c r="N236" s="195"/>
      <c r="O236" s="195"/>
      <c r="P236" s="196"/>
      <c r="Q236" s="196"/>
      <c r="R236" s="196"/>
      <c r="S236" s="196"/>
      <c r="T236" s="196"/>
      <c r="U236" s="196"/>
      <c r="V236" s="189"/>
      <c r="W236" s="189"/>
      <c r="X236" s="189"/>
      <c r="Y236" s="189"/>
      <c r="Z236" s="189"/>
    </row>
    <row r="237" spans="2:26" hidden="1">
      <c r="B237" s="180"/>
      <c r="C237" s="181"/>
      <c r="D237" s="182"/>
      <c r="E237" s="195"/>
      <c r="F237" s="195"/>
      <c r="G237" s="195"/>
      <c r="H237" s="195"/>
      <c r="I237" s="195"/>
      <c r="J237" s="195"/>
      <c r="M237" s="189"/>
      <c r="N237" s="195"/>
      <c r="O237" s="195"/>
      <c r="P237" s="196"/>
      <c r="Q237" s="196"/>
      <c r="R237" s="196"/>
      <c r="S237" s="196"/>
      <c r="T237" s="196"/>
      <c r="U237" s="196"/>
      <c r="V237" s="189"/>
      <c r="W237" s="189"/>
      <c r="X237" s="189"/>
      <c r="Y237" s="189"/>
      <c r="Z237" s="189"/>
    </row>
    <row r="238" spans="2:26" hidden="1">
      <c r="B238" s="180"/>
      <c r="C238" s="181"/>
      <c r="D238" s="182"/>
      <c r="E238" s="195"/>
      <c r="F238" s="195"/>
      <c r="G238" s="195"/>
      <c r="H238" s="195"/>
      <c r="I238" s="195"/>
      <c r="J238" s="195"/>
      <c r="M238" s="189"/>
      <c r="N238" s="195"/>
      <c r="O238" s="195"/>
      <c r="P238" s="196"/>
      <c r="Q238" s="196"/>
      <c r="R238" s="196"/>
      <c r="S238" s="196"/>
      <c r="T238" s="196"/>
      <c r="U238" s="196"/>
      <c r="V238" s="189"/>
      <c r="W238" s="189"/>
      <c r="X238" s="189"/>
      <c r="Y238" s="189"/>
      <c r="Z238" s="189"/>
    </row>
    <row r="239" spans="2:26" hidden="1">
      <c r="B239" s="180"/>
      <c r="C239" s="181"/>
      <c r="D239" s="182"/>
      <c r="E239" s="195"/>
      <c r="F239" s="195"/>
      <c r="G239" s="195"/>
      <c r="H239" s="195"/>
      <c r="I239" s="195"/>
      <c r="J239" s="195"/>
      <c r="M239" s="189"/>
      <c r="N239" s="195"/>
      <c r="O239" s="195"/>
      <c r="P239" s="196"/>
      <c r="Q239" s="196"/>
      <c r="R239" s="196"/>
      <c r="S239" s="196"/>
      <c r="T239" s="196"/>
      <c r="U239" s="196"/>
      <c r="V239" s="189"/>
      <c r="W239" s="189"/>
      <c r="X239" s="189"/>
      <c r="Y239" s="189"/>
      <c r="Z239" s="189"/>
    </row>
    <row r="240" spans="2:26" hidden="1">
      <c r="B240" s="180"/>
      <c r="C240" s="181"/>
      <c r="D240" s="182"/>
      <c r="E240" s="195"/>
      <c r="F240" s="195"/>
      <c r="G240" s="195"/>
      <c r="H240" s="195"/>
      <c r="I240" s="195"/>
      <c r="J240" s="195"/>
      <c r="M240" s="189"/>
      <c r="N240" s="195"/>
      <c r="O240" s="195"/>
      <c r="P240" s="196"/>
      <c r="Q240" s="196"/>
      <c r="R240" s="196"/>
      <c r="S240" s="196"/>
      <c r="T240" s="196"/>
      <c r="U240" s="196"/>
      <c r="V240" s="189"/>
      <c r="W240" s="189"/>
      <c r="X240" s="189"/>
      <c r="Y240" s="189"/>
      <c r="Z240" s="189"/>
    </row>
    <row r="241" spans="2:26" hidden="1">
      <c r="B241" s="180"/>
      <c r="C241" s="181"/>
      <c r="D241" s="182"/>
      <c r="E241" s="195"/>
      <c r="F241" s="195"/>
      <c r="G241" s="195"/>
      <c r="H241" s="195"/>
      <c r="I241" s="195"/>
      <c r="J241" s="195"/>
      <c r="M241" s="189"/>
      <c r="N241" s="195"/>
      <c r="O241" s="195"/>
      <c r="P241" s="196"/>
      <c r="Q241" s="196"/>
      <c r="R241" s="196"/>
      <c r="S241" s="196"/>
      <c r="T241" s="196"/>
      <c r="U241" s="196"/>
      <c r="V241" s="189"/>
      <c r="W241" s="189"/>
      <c r="X241" s="189"/>
      <c r="Y241" s="189"/>
      <c r="Z241" s="189"/>
    </row>
    <row r="242" spans="2:26" ht="15" hidden="1">
      <c r="B242" s="201"/>
      <c r="C242" s="181"/>
      <c r="D242" s="182"/>
      <c r="E242" s="195"/>
      <c r="F242" s="195"/>
      <c r="G242" s="195"/>
      <c r="H242" s="195"/>
      <c r="I242" s="195"/>
      <c r="J242" s="195"/>
      <c r="M242" s="189"/>
      <c r="N242" s="195"/>
      <c r="O242" s="195"/>
      <c r="P242" s="196"/>
      <c r="Q242" s="196"/>
      <c r="R242" s="196"/>
      <c r="S242" s="196"/>
      <c r="T242" s="196"/>
      <c r="U242" s="196"/>
      <c r="V242" s="189"/>
      <c r="W242" s="189"/>
      <c r="X242" s="189"/>
      <c r="Y242" s="189"/>
      <c r="Z242" s="189"/>
    </row>
    <row r="243" spans="2:26" hidden="1">
      <c r="B243" s="180"/>
      <c r="C243" s="181"/>
      <c r="D243" s="182"/>
      <c r="E243" s="195"/>
      <c r="F243" s="195"/>
      <c r="G243" s="195"/>
      <c r="H243" s="195"/>
      <c r="I243" s="195"/>
      <c r="J243" s="195"/>
      <c r="M243" s="189"/>
      <c r="N243" s="195"/>
      <c r="O243" s="195"/>
      <c r="P243" s="196"/>
      <c r="Q243" s="196"/>
      <c r="R243" s="196"/>
      <c r="S243" s="196"/>
      <c r="T243" s="196"/>
      <c r="U243" s="196"/>
      <c r="V243" s="189"/>
      <c r="W243" s="189"/>
      <c r="X243" s="189"/>
      <c r="Y243" s="189"/>
      <c r="Z243" s="189"/>
    </row>
    <row r="244" spans="2:26" hidden="1">
      <c r="B244" s="180"/>
      <c r="C244" s="181"/>
      <c r="D244" s="182"/>
      <c r="E244" s="195"/>
      <c r="F244" s="195"/>
      <c r="G244" s="195"/>
      <c r="H244" s="195"/>
      <c r="I244" s="195"/>
      <c r="J244" s="195"/>
      <c r="M244" s="189"/>
      <c r="N244" s="195"/>
      <c r="O244" s="195"/>
      <c r="P244" s="196"/>
      <c r="Q244" s="196"/>
      <c r="R244" s="196"/>
      <c r="S244" s="196"/>
      <c r="T244" s="196"/>
      <c r="U244" s="196"/>
      <c r="V244" s="189"/>
      <c r="W244" s="189"/>
      <c r="X244" s="189"/>
      <c r="Y244" s="189"/>
      <c r="Z244" s="189"/>
    </row>
    <row r="245" spans="2:26" hidden="1">
      <c r="B245" s="180"/>
      <c r="C245" s="181"/>
      <c r="D245" s="182"/>
      <c r="E245" s="195"/>
      <c r="F245" s="195"/>
      <c r="G245" s="195"/>
      <c r="H245" s="195"/>
      <c r="I245" s="195"/>
      <c r="J245" s="195"/>
      <c r="M245" s="189"/>
      <c r="N245" s="195"/>
      <c r="O245" s="195"/>
      <c r="P245" s="196"/>
      <c r="Q245" s="196"/>
      <c r="R245" s="196"/>
      <c r="S245" s="196"/>
      <c r="T245" s="196"/>
      <c r="U245" s="196"/>
      <c r="V245" s="189"/>
      <c r="W245" s="189"/>
      <c r="X245" s="189"/>
      <c r="Y245" s="189"/>
      <c r="Z245" s="189"/>
    </row>
    <row r="246" spans="2:26" hidden="1">
      <c r="B246" s="180"/>
      <c r="C246" s="181"/>
      <c r="D246" s="182"/>
      <c r="E246" s="195"/>
      <c r="F246" s="195"/>
      <c r="G246" s="195"/>
      <c r="H246" s="195"/>
      <c r="I246" s="195"/>
      <c r="J246" s="195"/>
      <c r="M246" s="189"/>
      <c r="N246" s="195"/>
      <c r="O246" s="195"/>
      <c r="P246" s="196"/>
      <c r="Q246" s="196"/>
      <c r="R246" s="196"/>
      <c r="S246" s="196"/>
      <c r="T246" s="196"/>
      <c r="U246" s="196"/>
      <c r="V246" s="189"/>
      <c r="W246" s="189"/>
      <c r="X246" s="189"/>
      <c r="Y246" s="189"/>
      <c r="Z246" s="189"/>
    </row>
    <row r="247" spans="2:26" hidden="1">
      <c r="B247" s="180"/>
      <c r="C247" s="181"/>
      <c r="D247" s="182"/>
      <c r="E247" s="195"/>
      <c r="F247" s="195"/>
      <c r="G247" s="195"/>
      <c r="H247" s="195"/>
      <c r="I247" s="195"/>
      <c r="J247" s="195"/>
      <c r="M247" s="189"/>
      <c r="N247" s="195"/>
      <c r="O247" s="195"/>
      <c r="P247" s="196"/>
      <c r="Q247" s="196"/>
      <c r="R247" s="196"/>
      <c r="S247" s="196"/>
      <c r="T247" s="196"/>
      <c r="U247" s="196"/>
      <c r="V247" s="189"/>
      <c r="W247" s="189"/>
      <c r="X247" s="189"/>
      <c r="Y247" s="189"/>
      <c r="Z247" s="189"/>
    </row>
    <row r="248" spans="2:26" hidden="1">
      <c r="B248" s="180"/>
      <c r="C248" s="181"/>
      <c r="D248" s="182"/>
      <c r="E248" s="195"/>
      <c r="F248" s="195"/>
      <c r="G248" s="195"/>
      <c r="H248" s="195"/>
      <c r="I248" s="195"/>
      <c r="J248" s="195"/>
      <c r="M248" s="189"/>
      <c r="N248" s="195"/>
      <c r="O248" s="195"/>
      <c r="P248" s="196"/>
      <c r="Q248" s="196"/>
      <c r="R248" s="196"/>
      <c r="S248" s="196"/>
      <c r="T248" s="196"/>
      <c r="U248" s="196"/>
      <c r="V248" s="189"/>
      <c r="W248" s="189"/>
      <c r="X248" s="189"/>
      <c r="Y248" s="189"/>
      <c r="Z248" s="189"/>
    </row>
    <row r="249" spans="2:26" hidden="1">
      <c r="B249" s="180"/>
      <c r="C249" s="181"/>
      <c r="D249" s="182"/>
      <c r="E249" s="195"/>
      <c r="F249" s="195"/>
      <c r="G249" s="195"/>
      <c r="H249" s="195"/>
      <c r="I249" s="195"/>
      <c r="J249" s="195"/>
      <c r="M249" s="189"/>
      <c r="N249" s="195"/>
      <c r="O249" s="195"/>
      <c r="P249" s="196"/>
      <c r="Q249" s="196"/>
      <c r="R249" s="196"/>
      <c r="S249" s="196"/>
      <c r="T249" s="196"/>
      <c r="U249" s="196"/>
      <c r="V249" s="189"/>
      <c r="W249" s="189"/>
      <c r="X249" s="189"/>
      <c r="Y249" s="189"/>
      <c r="Z249" s="189"/>
    </row>
    <row r="250" spans="2:26" hidden="1">
      <c r="B250" s="180"/>
      <c r="C250" s="181"/>
      <c r="D250" s="182"/>
      <c r="E250" s="195"/>
      <c r="F250" s="195"/>
      <c r="G250" s="195"/>
      <c r="H250" s="195"/>
      <c r="I250" s="195"/>
      <c r="J250" s="195"/>
      <c r="M250" s="189"/>
      <c r="N250" s="195"/>
      <c r="O250" s="195"/>
      <c r="P250" s="196"/>
      <c r="Q250" s="196"/>
      <c r="R250" s="196"/>
      <c r="S250" s="196"/>
      <c r="T250" s="196"/>
      <c r="U250" s="196"/>
      <c r="V250" s="189"/>
      <c r="W250" s="189"/>
      <c r="X250" s="189"/>
      <c r="Y250" s="189"/>
      <c r="Z250" s="189"/>
    </row>
    <row r="251" spans="2:26" ht="15" hidden="1">
      <c r="B251" s="201"/>
      <c r="C251" s="181"/>
      <c r="D251" s="182"/>
      <c r="E251" s="195"/>
      <c r="F251" s="195"/>
      <c r="G251" s="195"/>
      <c r="H251" s="195"/>
      <c r="I251" s="195"/>
      <c r="J251" s="195"/>
      <c r="M251" s="189"/>
      <c r="N251" s="195"/>
      <c r="O251" s="195"/>
      <c r="P251" s="196"/>
      <c r="Q251" s="196"/>
      <c r="R251" s="196"/>
      <c r="S251" s="196"/>
      <c r="T251" s="196"/>
      <c r="U251" s="196"/>
      <c r="V251" s="189"/>
      <c r="W251" s="189"/>
      <c r="X251" s="189"/>
      <c r="Y251" s="189"/>
      <c r="Z251" s="189"/>
    </row>
    <row r="252" spans="2:26" hidden="1">
      <c r="B252" s="180"/>
      <c r="C252" s="181"/>
      <c r="D252" s="182"/>
      <c r="E252" s="195"/>
      <c r="F252" s="195"/>
      <c r="G252" s="195"/>
      <c r="H252" s="195"/>
      <c r="I252" s="195"/>
      <c r="J252" s="195"/>
      <c r="M252" s="189"/>
      <c r="N252" s="195"/>
      <c r="O252" s="195"/>
      <c r="P252" s="196"/>
      <c r="Q252" s="196"/>
      <c r="R252" s="196"/>
      <c r="S252" s="196"/>
      <c r="T252" s="196"/>
      <c r="U252" s="196"/>
      <c r="V252" s="189"/>
      <c r="W252" s="189"/>
      <c r="X252" s="189"/>
      <c r="Y252" s="189"/>
      <c r="Z252" s="189"/>
    </row>
    <row r="253" spans="2:26" hidden="1">
      <c r="B253" s="180"/>
      <c r="C253" s="181"/>
      <c r="D253" s="182"/>
      <c r="E253" s="195"/>
      <c r="F253" s="195"/>
      <c r="G253" s="195"/>
      <c r="H253" s="195"/>
      <c r="I253" s="195"/>
      <c r="J253" s="195"/>
      <c r="M253" s="189"/>
      <c r="N253" s="195"/>
      <c r="O253" s="195"/>
      <c r="P253" s="196"/>
      <c r="Q253" s="196"/>
      <c r="R253" s="196"/>
      <c r="S253" s="196"/>
      <c r="T253" s="196"/>
      <c r="U253" s="196"/>
      <c r="V253" s="189"/>
      <c r="W253" s="189"/>
      <c r="X253" s="189"/>
      <c r="Y253" s="189"/>
      <c r="Z253" s="189"/>
    </row>
    <row r="254" spans="2:26" hidden="1">
      <c r="B254" s="180"/>
      <c r="C254" s="181"/>
      <c r="D254" s="182"/>
      <c r="E254" s="195"/>
      <c r="F254" s="195"/>
      <c r="G254" s="195"/>
      <c r="H254" s="195"/>
      <c r="I254" s="195"/>
      <c r="J254" s="195"/>
      <c r="M254" s="189"/>
      <c r="N254" s="195"/>
      <c r="O254" s="195"/>
      <c r="P254" s="196"/>
      <c r="Q254" s="196"/>
      <c r="R254" s="196"/>
      <c r="S254" s="196"/>
      <c r="T254" s="196"/>
      <c r="U254" s="196"/>
      <c r="V254" s="189"/>
      <c r="W254" s="189"/>
      <c r="X254" s="189"/>
      <c r="Y254" s="189"/>
      <c r="Z254" s="189"/>
    </row>
    <row r="255" spans="2:26" hidden="1">
      <c r="B255" s="180"/>
      <c r="C255" s="181"/>
      <c r="D255" s="182"/>
      <c r="E255" s="195"/>
      <c r="F255" s="195"/>
      <c r="G255" s="195"/>
      <c r="H255" s="195"/>
      <c r="I255" s="195"/>
      <c r="J255" s="195"/>
      <c r="M255" s="189"/>
      <c r="N255" s="195"/>
      <c r="O255" s="195"/>
      <c r="P255" s="196"/>
      <c r="Q255" s="196"/>
      <c r="R255" s="196"/>
      <c r="S255" s="196"/>
      <c r="T255" s="196"/>
      <c r="U255" s="196"/>
      <c r="V255" s="189"/>
      <c r="W255" s="189"/>
      <c r="X255" s="189"/>
      <c r="Y255" s="189"/>
      <c r="Z255" s="189"/>
    </row>
    <row r="256" spans="2:26" hidden="1">
      <c r="B256" s="180"/>
      <c r="C256" s="181"/>
      <c r="D256" s="182"/>
      <c r="E256" s="195"/>
      <c r="F256" s="195"/>
      <c r="G256" s="195"/>
      <c r="H256" s="195"/>
      <c r="I256" s="195"/>
      <c r="J256" s="195"/>
      <c r="M256" s="189"/>
      <c r="N256" s="195"/>
      <c r="O256" s="195"/>
      <c r="P256" s="196"/>
      <c r="Q256" s="196"/>
      <c r="R256" s="196"/>
      <c r="S256" s="196"/>
      <c r="T256" s="196"/>
      <c r="U256" s="196"/>
      <c r="V256" s="189"/>
      <c r="W256" s="189"/>
      <c r="X256" s="189"/>
      <c r="Y256" s="189"/>
      <c r="Z256" s="189"/>
    </row>
    <row r="257" spans="2:26" hidden="1">
      <c r="B257" s="180"/>
      <c r="C257" s="181"/>
      <c r="D257" s="182"/>
      <c r="E257" s="195"/>
      <c r="F257" s="195"/>
      <c r="G257" s="195"/>
      <c r="H257" s="195"/>
      <c r="I257" s="195"/>
      <c r="J257" s="195"/>
      <c r="M257" s="189"/>
      <c r="N257" s="195"/>
      <c r="O257" s="195"/>
      <c r="P257" s="196"/>
      <c r="Q257" s="196"/>
      <c r="R257" s="196"/>
      <c r="S257" s="196"/>
      <c r="T257" s="196"/>
      <c r="U257" s="196"/>
      <c r="V257" s="189"/>
      <c r="W257" s="189"/>
      <c r="X257" s="189"/>
      <c r="Y257" s="189"/>
      <c r="Z257" s="189"/>
    </row>
    <row r="258" spans="2:26" hidden="1">
      <c r="B258" s="180"/>
      <c r="C258" s="181"/>
      <c r="D258" s="182"/>
      <c r="E258" s="195"/>
      <c r="F258" s="195"/>
      <c r="G258" s="195"/>
      <c r="H258" s="195"/>
      <c r="I258" s="195"/>
      <c r="J258" s="195"/>
      <c r="M258" s="189"/>
      <c r="N258" s="195"/>
      <c r="O258" s="195"/>
      <c r="P258" s="196"/>
      <c r="Q258" s="196"/>
      <c r="R258" s="196"/>
      <c r="S258" s="196"/>
      <c r="T258" s="196"/>
      <c r="U258" s="196"/>
      <c r="V258" s="189"/>
      <c r="W258" s="189"/>
      <c r="X258" s="189"/>
      <c r="Y258" s="189"/>
      <c r="Z258" s="189"/>
    </row>
    <row r="259" spans="2:26" hidden="1">
      <c r="B259" s="180"/>
      <c r="C259" s="181"/>
      <c r="D259" s="182"/>
      <c r="E259" s="195"/>
      <c r="F259" s="195"/>
      <c r="G259" s="195"/>
      <c r="H259" s="195"/>
      <c r="I259" s="195"/>
      <c r="J259" s="195"/>
      <c r="M259" s="189"/>
      <c r="N259" s="195"/>
      <c r="O259" s="195"/>
      <c r="P259" s="196"/>
      <c r="Q259" s="196"/>
      <c r="R259" s="196"/>
      <c r="S259" s="196"/>
      <c r="T259" s="196"/>
      <c r="U259" s="196"/>
      <c r="V259" s="189"/>
      <c r="W259" s="189"/>
      <c r="X259" s="189"/>
      <c r="Y259" s="189"/>
      <c r="Z259" s="189"/>
    </row>
    <row r="260" spans="2:26" hidden="1">
      <c r="B260" s="180"/>
      <c r="C260" s="181"/>
      <c r="D260" s="182"/>
      <c r="E260" s="195"/>
      <c r="F260" s="195"/>
      <c r="G260" s="195"/>
      <c r="H260" s="195"/>
      <c r="I260" s="195"/>
      <c r="J260" s="195"/>
      <c r="M260" s="189"/>
      <c r="N260" s="195"/>
      <c r="O260" s="195"/>
      <c r="P260" s="196"/>
      <c r="Q260" s="196"/>
      <c r="R260" s="196"/>
      <c r="S260" s="196"/>
      <c r="T260" s="196"/>
      <c r="U260" s="196"/>
      <c r="V260" s="189"/>
      <c r="W260" s="189"/>
      <c r="X260" s="189"/>
      <c r="Y260" s="189"/>
      <c r="Z260" s="189"/>
    </row>
    <row r="261" spans="2:26" hidden="1">
      <c r="B261" s="180"/>
      <c r="C261" s="181"/>
      <c r="D261" s="182"/>
      <c r="E261" s="195"/>
      <c r="F261" s="195"/>
      <c r="G261" s="195"/>
      <c r="H261" s="195"/>
      <c r="I261" s="195"/>
      <c r="J261" s="195"/>
      <c r="M261" s="189"/>
      <c r="N261" s="195"/>
      <c r="O261" s="195"/>
      <c r="P261" s="196"/>
      <c r="Q261" s="196"/>
      <c r="R261" s="196"/>
      <c r="S261" s="196"/>
      <c r="T261" s="196"/>
      <c r="U261" s="196"/>
      <c r="V261" s="189"/>
      <c r="W261" s="189"/>
      <c r="X261" s="189"/>
      <c r="Y261" s="189"/>
      <c r="Z261" s="189"/>
    </row>
    <row r="262" spans="2:26" hidden="1">
      <c r="B262" s="180"/>
      <c r="C262" s="181"/>
      <c r="D262" s="182"/>
      <c r="E262" s="195"/>
      <c r="F262" s="195"/>
      <c r="G262" s="195"/>
      <c r="H262" s="195"/>
      <c r="I262" s="195"/>
      <c r="J262" s="195"/>
      <c r="M262" s="189"/>
      <c r="N262" s="195"/>
      <c r="O262" s="195"/>
      <c r="P262" s="196"/>
      <c r="Q262" s="196"/>
      <c r="R262" s="196"/>
      <c r="S262" s="196"/>
      <c r="T262" s="196"/>
      <c r="U262" s="196"/>
      <c r="V262" s="189"/>
      <c r="W262" s="189"/>
      <c r="X262" s="189"/>
      <c r="Y262" s="189"/>
      <c r="Z262" s="189"/>
    </row>
    <row r="263" spans="2:26" hidden="1">
      <c r="B263" s="180"/>
      <c r="C263" s="181"/>
      <c r="D263" s="182"/>
      <c r="E263" s="195"/>
      <c r="F263" s="195"/>
      <c r="G263" s="195"/>
      <c r="H263" s="195"/>
      <c r="I263" s="195"/>
      <c r="J263" s="195"/>
      <c r="M263" s="189"/>
      <c r="N263" s="195"/>
      <c r="O263" s="195"/>
      <c r="P263" s="196"/>
      <c r="Q263" s="196"/>
      <c r="R263" s="196"/>
      <c r="S263" s="196"/>
      <c r="T263" s="196"/>
      <c r="U263" s="196"/>
      <c r="V263" s="189"/>
      <c r="W263" s="189"/>
      <c r="X263" s="189"/>
      <c r="Y263" s="189"/>
      <c r="Z263" s="189"/>
    </row>
    <row r="264" spans="2:26" hidden="1">
      <c r="B264" s="180"/>
      <c r="C264" s="181"/>
      <c r="D264" s="182"/>
      <c r="E264" s="195"/>
      <c r="F264" s="195"/>
      <c r="G264" s="195"/>
      <c r="H264" s="195"/>
      <c r="I264" s="195"/>
      <c r="J264" s="195"/>
      <c r="M264" s="189"/>
      <c r="N264" s="195"/>
      <c r="O264" s="195"/>
      <c r="P264" s="196"/>
      <c r="Q264" s="196"/>
      <c r="R264" s="196"/>
      <c r="S264" s="196"/>
      <c r="T264" s="196"/>
      <c r="U264" s="196"/>
      <c r="V264" s="189"/>
      <c r="W264" s="189"/>
      <c r="X264" s="189"/>
      <c r="Y264" s="189"/>
      <c r="Z264" s="189"/>
    </row>
    <row r="265" spans="2:26" hidden="1">
      <c r="B265" s="180"/>
      <c r="C265" s="181"/>
      <c r="D265" s="182"/>
      <c r="E265" s="195"/>
      <c r="F265" s="195"/>
      <c r="G265" s="195"/>
      <c r="H265" s="195"/>
      <c r="I265" s="195"/>
      <c r="J265" s="195"/>
      <c r="M265" s="189"/>
      <c r="N265" s="195"/>
      <c r="O265" s="195"/>
      <c r="P265" s="196"/>
      <c r="Q265" s="196"/>
      <c r="R265" s="196"/>
      <c r="S265" s="196"/>
      <c r="T265" s="196"/>
      <c r="U265" s="196"/>
      <c r="V265" s="189"/>
      <c r="W265" s="189"/>
      <c r="X265" s="189"/>
      <c r="Y265" s="189"/>
      <c r="Z265" s="189"/>
    </row>
    <row r="266" spans="2:26" hidden="1">
      <c r="B266" s="180"/>
      <c r="C266" s="181"/>
      <c r="D266" s="182"/>
      <c r="E266" s="195"/>
      <c r="F266" s="195"/>
      <c r="G266" s="195"/>
      <c r="H266" s="195"/>
      <c r="I266" s="195"/>
      <c r="J266" s="195"/>
      <c r="M266" s="189"/>
      <c r="N266" s="195"/>
      <c r="O266" s="195"/>
      <c r="P266" s="196"/>
      <c r="Q266" s="196"/>
      <c r="R266" s="196"/>
      <c r="S266" s="196"/>
      <c r="T266" s="196"/>
      <c r="U266" s="196"/>
      <c r="V266" s="189"/>
      <c r="W266" s="189"/>
      <c r="X266" s="189"/>
      <c r="Y266" s="189"/>
      <c r="Z266" s="189"/>
    </row>
    <row r="267" spans="2:26" hidden="1">
      <c r="B267" s="180"/>
      <c r="C267" s="181"/>
      <c r="D267" s="182"/>
      <c r="E267" s="195"/>
      <c r="F267" s="195"/>
      <c r="G267" s="195"/>
      <c r="H267" s="195"/>
      <c r="I267" s="195"/>
      <c r="J267" s="195"/>
      <c r="M267" s="189"/>
      <c r="N267" s="195"/>
      <c r="O267" s="195"/>
      <c r="P267" s="196"/>
      <c r="Q267" s="196"/>
      <c r="R267" s="196"/>
      <c r="S267" s="196"/>
      <c r="T267" s="196"/>
      <c r="U267" s="196"/>
      <c r="V267" s="189"/>
      <c r="W267" s="189"/>
      <c r="X267" s="189"/>
      <c r="Y267" s="189"/>
      <c r="Z267" s="189"/>
    </row>
    <row r="268" spans="2:26" hidden="1">
      <c r="B268" s="180"/>
      <c r="C268" s="181"/>
      <c r="D268" s="182"/>
      <c r="E268" s="195"/>
      <c r="F268" s="195"/>
      <c r="G268" s="195"/>
      <c r="H268" s="195"/>
      <c r="I268" s="195"/>
      <c r="J268" s="195"/>
      <c r="M268" s="189"/>
      <c r="N268" s="195"/>
      <c r="O268" s="195"/>
      <c r="P268" s="196"/>
      <c r="Q268" s="196"/>
      <c r="R268" s="196"/>
      <c r="S268" s="196"/>
      <c r="T268" s="196"/>
      <c r="U268" s="196"/>
      <c r="V268" s="189"/>
      <c r="W268" s="189"/>
      <c r="X268" s="189"/>
      <c r="Y268" s="189"/>
      <c r="Z268" s="189"/>
    </row>
    <row r="269" spans="2:26" hidden="1">
      <c r="B269" s="180"/>
      <c r="C269" s="181"/>
      <c r="D269" s="182"/>
      <c r="E269" s="195"/>
      <c r="F269" s="195"/>
      <c r="G269" s="195"/>
      <c r="H269" s="195"/>
      <c r="I269" s="195"/>
      <c r="J269" s="195"/>
      <c r="M269" s="189"/>
      <c r="N269" s="195"/>
      <c r="O269" s="195"/>
      <c r="P269" s="196"/>
      <c r="Q269" s="196"/>
      <c r="R269" s="196"/>
      <c r="S269" s="196"/>
      <c r="T269" s="196"/>
      <c r="U269" s="196"/>
      <c r="V269" s="189"/>
      <c r="W269" s="189"/>
      <c r="X269" s="189"/>
      <c r="Y269" s="189"/>
      <c r="Z269" s="189"/>
    </row>
    <row r="270" spans="2:26" hidden="1">
      <c r="B270" s="180"/>
      <c r="C270" s="181"/>
      <c r="D270" s="182"/>
      <c r="E270" s="195"/>
      <c r="F270" s="195"/>
      <c r="G270" s="195"/>
      <c r="H270" s="195"/>
      <c r="I270" s="195"/>
      <c r="J270" s="195"/>
      <c r="M270" s="189"/>
      <c r="N270" s="195"/>
      <c r="O270" s="195"/>
      <c r="P270" s="196"/>
      <c r="Q270" s="196"/>
      <c r="R270" s="196"/>
      <c r="S270" s="196"/>
      <c r="T270" s="196"/>
      <c r="U270" s="196"/>
      <c r="V270" s="189"/>
      <c r="W270" s="189"/>
      <c r="X270" s="189"/>
      <c r="Y270" s="189"/>
      <c r="Z270" s="189"/>
    </row>
    <row r="271" spans="2:26" hidden="1">
      <c r="B271" s="180"/>
      <c r="C271" s="181"/>
      <c r="D271" s="182"/>
      <c r="E271" s="195"/>
      <c r="F271" s="195"/>
      <c r="G271" s="195"/>
      <c r="H271" s="195"/>
      <c r="I271" s="195"/>
      <c r="J271" s="195"/>
      <c r="M271" s="189"/>
      <c r="N271" s="195"/>
      <c r="O271" s="195"/>
      <c r="P271" s="196"/>
      <c r="Q271" s="196"/>
      <c r="R271" s="196"/>
      <c r="S271" s="196"/>
      <c r="T271" s="196"/>
      <c r="U271" s="196"/>
      <c r="V271" s="189"/>
      <c r="W271" s="189"/>
      <c r="X271" s="189"/>
      <c r="Y271" s="189"/>
      <c r="Z271" s="189"/>
    </row>
    <row r="272" spans="2:26" hidden="1">
      <c r="B272" s="180"/>
      <c r="C272" s="181"/>
      <c r="D272" s="182"/>
      <c r="E272" s="195"/>
      <c r="F272" s="195"/>
      <c r="G272" s="195"/>
      <c r="H272" s="195"/>
      <c r="I272" s="195"/>
      <c r="J272" s="195"/>
      <c r="M272" s="189"/>
      <c r="N272" s="195"/>
      <c r="O272" s="195"/>
      <c r="P272" s="196"/>
      <c r="Q272" s="196"/>
      <c r="R272" s="196"/>
      <c r="S272" s="196"/>
      <c r="T272" s="196"/>
      <c r="U272" s="196"/>
      <c r="V272" s="189"/>
      <c r="W272" s="189"/>
      <c r="X272" s="189"/>
      <c r="Y272" s="189"/>
      <c r="Z272" s="189"/>
    </row>
    <row r="273" spans="2:26" hidden="1">
      <c r="B273" s="180"/>
      <c r="C273" s="181"/>
      <c r="D273" s="182"/>
      <c r="E273" s="195"/>
      <c r="F273" s="195"/>
      <c r="G273" s="195"/>
      <c r="H273" s="195"/>
      <c r="I273" s="195"/>
      <c r="J273" s="195"/>
      <c r="M273" s="189"/>
      <c r="N273" s="195"/>
      <c r="O273" s="195"/>
      <c r="P273" s="196"/>
      <c r="Q273" s="196"/>
      <c r="R273" s="196"/>
      <c r="S273" s="196"/>
      <c r="T273" s="196"/>
      <c r="U273" s="196"/>
      <c r="V273" s="189"/>
      <c r="W273" s="189"/>
      <c r="X273" s="189"/>
      <c r="Y273" s="189"/>
      <c r="Z273" s="189"/>
    </row>
    <row r="274" spans="2:26" hidden="1">
      <c r="B274" s="180"/>
      <c r="C274" s="181"/>
      <c r="D274" s="182"/>
      <c r="E274" s="195"/>
      <c r="F274" s="195"/>
      <c r="G274" s="195"/>
      <c r="H274" s="195"/>
      <c r="I274" s="195"/>
      <c r="J274" s="195"/>
      <c r="M274" s="189"/>
      <c r="N274" s="195"/>
      <c r="O274" s="195"/>
      <c r="P274" s="196"/>
      <c r="Q274" s="196"/>
      <c r="R274" s="196"/>
      <c r="S274" s="196"/>
      <c r="T274" s="196"/>
      <c r="U274" s="196"/>
      <c r="V274" s="189"/>
      <c r="W274" s="189"/>
      <c r="X274" s="189"/>
      <c r="Y274" s="189"/>
      <c r="Z274" s="189"/>
    </row>
    <row r="275" spans="2:26" hidden="1">
      <c r="B275" s="180"/>
      <c r="C275" s="181"/>
      <c r="D275" s="182"/>
      <c r="E275" s="195"/>
      <c r="F275" s="195"/>
      <c r="G275" s="195"/>
      <c r="H275" s="195"/>
      <c r="I275" s="195"/>
      <c r="J275" s="195"/>
      <c r="M275" s="189"/>
      <c r="N275" s="195"/>
      <c r="O275" s="195"/>
      <c r="P275" s="196"/>
      <c r="Q275" s="196"/>
      <c r="R275" s="196"/>
      <c r="S275" s="196"/>
      <c r="T275" s="196"/>
      <c r="U275" s="196"/>
      <c r="V275" s="189"/>
      <c r="W275" s="189"/>
      <c r="X275" s="189"/>
      <c r="Y275" s="189"/>
      <c r="Z275" s="189"/>
    </row>
    <row r="276" spans="2:26" hidden="1">
      <c r="B276" s="180"/>
      <c r="C276" s="181"/>
      <c r="D276" s="182"/>
      <c r="E276" s="195"/>
      <c r="F276" s="195"/>
      <c r="G276" s="195"/>
      <c r="H276" s="195"/>
      <c r="I276" s="195"/>
      <c r="J276" s="195"/>
      <c r="M276" s="189"/>
      <c r="N276" s="195"/>
      <c r="O276" s="195"/>
      <c r="P276" s="196"/>
      <c r="Q276" s="196"/>
      <c r="R276" s="196"/>
      <c r="S276" s="196"/>
      <c r="T276" s="196"/>
      <c r="U276" s="196"/>
      <c r="V276" s="189"/>
      <c r="W276" s="189"/>
      <c r="X276" s="189"/>
      <c r="Y276" s="189"/>
      <c r="Z276" s="189"/>
    </row>
    <row r="277" spans="2:26" hidden="1">
      <c r="B277" s="180"/>
      <c r="C277" s="181"/>
      <c r="D277" s="182"/>
      <c r="E277" s="195"/>
      <c r="F277" s="195"/>
      <c r="G277" s="195"/>
      <c r="H277" s="195"/>
      <c r="I277" s="195"/>
      <c r="J277" s="195"/>
      <c r="M277" s="189"/>
      <c r="N277" s="195"/>
      <c r="O277" s="195"/>
      <c r="P277" s="196"/>
      <c r="Q277" s="196"/>
      <c r="R277" s="196"/>
      <c r="S277" s="196"/>
      <c r="T277" s="196"/>
      <c r="U277" s="196"/>
      <c r="V277" s="189"/>
      <c r="W277" s="189"/>
      <c r="X277" s="189"/>
      <c r="Y277" s="189"/>
      <c r="Z277" s="189"/>
    </row>
    <row r="278" spans="2:26" hidden="1">
      <c r="B278" s="180"/>
      <c r="C278" s="181"/>
      <c r="D278" s="182"/>
      <c r="E278" s="195"/>
      <c r="F278" s="195"/>
      <c r="G278" s="195"/>
      <c r="H278" s="195"/>
      <c r="I278" s="195"/>
      <c r="J278" s="195"/>
      <c r="M278" s="189"/>
      <c r="N278" s="195"/>
      <c r="O278" s="195"/>
      <c r="P278" s="196"/>
      <c r="Q278" s="196"/>
      <c r="R278" s="196"/>
      <c r="S278" s="196"/>
      <c r="T278" s="196"/>
      <c r="U278" s="196"/>
      <c r="V278" s="189"/>
      <c r="W278" s="189"/>
      <c r="X278" s="189"/>
      <c r="Y278" s="189"/>
      <c r="Z278" s="189"/>
    </row>
    <row r="279" spans="2:26" hidden="1">
      <c r="B279" s="180"/>
      <c r="C279" s="181"/>
      <c r="D279" s="182"/>
      <c r="E279" s="195"/>
      <c r="F279" s="195"/>
      <c r="G279" s="195"/>
      <c r="H279" s="195"/>
      <c r="I279" s="195"/>
      <c r="J279" s="195"/>
      <c r="M279" s="189"/>
      <c r="N279" s="195"/>
      <c r="O279" s="195"/>
      <c r="P279" s="196"/>
      <c r="Q279" s="196"/>
      <c r="R279" s="196"/>
      <c r="S279" s="196"/>
      <c r="T279" s="196"/>
      <c r="U279" s="196"/>
      <c r="V279" s="189"/>
      <c r="W279" s="189"/>
      <c r="X279" s="189"/>
      <c r="Y279" s="189"/>
      <c r="Z279" s="189"/>
    </row>
    <row r="280" spans="2:26" hidden="1">
      <c r="B280" s="180"/>
      <c r="C280" s="181"/>
      <c r="D280" s="182"/>
      <c r="E280" s="195"/>
      <c r="F280" s="195"/>
      <c r="G280" s="195"/>
      <c r="H280" s="195"/>
      <c r="I280" s="195"/>
      <c r="J280" s="195"/>
      <c r="M280" s="189"/>
      <c r="N280" s="195"/>
      <c r="O280" s="195"/>
      <c r="P280" s="196"/>
      <c r="Q280" s="196"/>
      <c r="R280" s="196"/>
      <c r="S280" s="196"/>
      <c r="T280" s="196"/>
      <c r="U280" s="196"/>
      <c r="V280" s="189"/>
      <c r="W280" s="189"/>
      <c r="X280" s="189"/>
      <c r="Y280" s="189"/>
      <c r="Z280" s="189"/>
    </row>
    <row r="281" spans="2:26" ht="15" hidden="1">
      <c r="B281" s="201"/>
      <c r="C281" s="181"/>
      <c r="D281" s="182"/>
      <c r="E281" s="195"/>
      <c r="F281" s="195"/>
      <c r="G281" s="195"/>
      <c r="H281" s="195"/>
      <c r="I281" s="195"/>
      <c r="J281" s="195"/>
      <c r="M281" s="189"/>
      <c r="N281" s="195"/>
      <c r="O281" s="195"/>
      <c r="P281" s="196"/>
      <c r="Q281" s="196"/>
      <c r="R281" s="196"/>
      <c r="S281" s="196"/>
      <c r="T281" s="196"/>
      <c r="U281" s="196"/>
      <c r="V281" s="189"/>
      <c r="W281" s="189"/>
      <c r="X281" s="189"/>
      <c r="Y281" s="189"/>
      <c r="Z281" s="189"/>
    </row>
    <row r="282" spans="2:26" hidden="1">
      <c r="B282" s="180"/>
      <c r="C282" s="181"/>
      <c r="D282" s="182"/>
      <c r="E282" s="195"/>
      <c r="F282" s="195"/>
      <c r="G282" s="195"/>
      <c r="H282" s="195"/>
      <c r="I282" s="195"/>
      <c r="J282" s="195"/>
      <c r="M282" s="189"/>
      <c r="N282" s="195"/>
      <c r="O282" s="195"/>
      <c r="P282" s="196"/>
      <c r="Q282" s="196"/>
      <c r="R282" s="196"/>
      <c r="S282" s="196"/>
      <c r="T282" s="196"/>
      <c r="U282" s="196"/>
      <c r="V282" s="189"/>
      <c r="W282" s="189"/>
      <c r="X282" s="189"/>
      <c r="Y282" s="189"/>
      <c r="Z282" s="189"/>
    </row>
    <row r="283" spans="2:26" hidden="1">
      <c r="B283" s="180"/>
      <c r="C283" s="181"/>
      <c r="D283" s="182"/>
      <c r="E283" s="195"/>
      <c r="F283" s="195"/>
      <c r="G283" s="195"/>
      <c r="H283" s="195"/>
      <c r="I283" s="195"/>
      <c r="J283" s="195"/>
      <c r="M283" s="189"/>
      <c r="N283" s="195"/>
      <c r="O283" s="195"/>
      <c r="P283" s="196"/>
      <c r="Q283" s="196"/>
      <c r="R283" s="196"/>
      <c r="S283" s="196"/>
      <c r="T283" s="196"/>
      <c r="U283" s="196"/>
      <c r="V283" s="189"/>
      <c r="W283" s="189"/>
      <c r="X283" s="189"/>
      <c r="Y283" s="189"/>
      <c r="Z283" s="189"/>
    </row>
    <row r="284" spans="2:26" hidden="1">
      <c r="B284" s="180"/>
      <c r="C284" s="181"/>
      <c r="D284" s="182"/>
      <c r="E284" s="195"/>
      <c r="F284" s="195"/>
      <c r="G284" s="195"/>
      <c r="H284" s="195"/>
      <c r="I284" s="195"/>
      <c r="J284" s="195"/>
      <c r="M284" s="189"/>
      <c r="N284" s="195"/>
      <c r="O284" s="195"/>
      <c r="P284" s="196"/>
      <c r="Q284" s="196"/>
      <c r="R284" s="196"/>
      <c r="S284" s="196"/>
      <c r="T284" s="196"/>
      <c r="U284" s="196"/>
      <c r="V284" s="189"/>
      <c r="W284" s="189"/>
      <c r="X284" s="189"/>
      <c r="Y284" s="189"/>
      <c r="Z284" s="189"/>
    </row>
    <row r="285" spans="2:26" hidden="1">
      <c r="B285" s="180"/>
      <c r="C285" s="181"/>
      <c r="D285" s="182"/>
      <c r="E285" s="195"/>
      <c r="F285" s="195"/>
      <c r="G285" s="195"/>
      <c r="H285" s="195"/>
      <c r="I285" s="195"/>
      <c r="J285" s="195"/>
      <c r="M285" s="189"/>
      <c r="N285" s="195"/>
      <c r="O285" s="195"/>
      <c r="P285" s="196"/>
      <c r="Q285" s="196"/>
      <c r="R285" s="196"/>
      <c r="S285" s="196"/>
      <c r="T285" s="196"/>
      <c r="U285" s="196"/>
      <c r="V285" s="189"/>
      <c r="W285" s="189"/>
      <c r="X285" s="189"/>
      <c r="Y285" s="189"/>
      <c r="Z285" s="189"/>
    </row>
    <row r="286" spans="2:26" hidden="1">
      <c r="B286" s="180"/>
      <c r="C286" s="181"/>
      <c r="D286" s="182"/>
      <c r="E286" s="195"/>
      <c r="F286" s="195"/>
      <c r="G286" s="195"/>
      <c r="H286" s="195"/>
      <c r="I286" s="195"/>
      <c r="J286" s="195"/>
      <c r="M286" s="189"/>
      <c r="N286" s="195"/>
      <c r="O286" s="195"/>
      <c r="P286" s="196"/>
      <c r="Q286" s="196"/>
      <c r="R286" s="196"/>
      <c r="S286" s="196"/>
      <c r="T286" s="196"/>
      <c r="U286" s="196"/>
      <c r="V286" s="189"/>
      <c r="W286" s="189"/>
      <c r="X286" s="189"/>
      <c r="Y286" s="189"/>
      <c r="Z286" s="189"/>
    </row>
    <row r="287" spans="2:26" hidden="1">
      <c r="B287" s="180"/>
      <c r="C287" s="181"/>
      <c r="D287" s="182"/>
      <c r="E287" s="195"/>
      <c r="F287" s="195"/>
      <c r="G287" s="195"/>
      <c r="H287" s="195"/>
      <c r="I287" s="195"/>
      <c r="J287" s="195"/>
      <c r="M287" s="189"/>
      <c r="N287" s="195"/>
      <c r="O287" s="195"/>
      <c r="P287" s="196"/>
      <c r="Q287" s="196"/>
      <c r="R287" s="196"/>
      <c r="S287" s="196"/>
      <c r="T287" s="196"/>
      <c r="U287" s="196"/>
      <c r="V287" s="189"/>
      <c r="W287" s="189"/>
      <c r="X287" s="189"/>
      <c r="Y287" s="189"/>
      <c r="Z287" s="189"/>
    </row>
    <row r="288" spans="2:26" hidden="1">
      <c r="B288" s="180"/>
      <c r="C288" s="181"/>
      <c r="D288" s="182"/>
      <c r="E288" s="195"/>
      <c r="F288" s="195"/>
      <c r="G288" s="195"/>
      <c r="H288" s="195"/>
      <c r="I288" s="195"/>
      <c r="J288" s="195"/>
      <c r="M288" s="189"/>
      <c r="N288" s="195"/>
      <c r="O288" s="195"/>
      <c r="P288" s="196"/>
      <c r="Q288" s="196"/>
      <c r="R288" s="196"/>
      <c r="S288" s="196"/>
      <c r="T288" s="196"/>
      <c r="U288" s="196"/>
      <c r="V288" s="189"/>
      <c r="W288" s="189"/>
      <c r="X288" s="189"/>
      <c r="Y288" s="189"/>
      <c r="Z288" s="189"/>
    </row>
    <row r="289" spans="2:26" hidden="1">
      <c r="B289" s="180"/>
      <c r="C289" s="181"/>
      <c r="D289" s="182"/>
      <c r="E289" s="195"/>
      <c r="F289" s="195"/>
      <c r="G289" s="195"/>
      <c r="H289" s="195"/>
      <c r="I289" s="195"/>
      <c r="J289" s="195"/>
      <c r="M289" s="189"/>
      <c r="N289" s="195"/>
      <c r="O289" s="195"/>
      <c r="P289" s="196"/>
      <c r="Q289" s="196"/>
      <c r="R289" s="196"/>
      <c r="S289" s="196"/>
      <c r="T289" s="196"/>
      <c r="U289" s="196"/>
      <c r="V289" s="189"/>
      <c r="W289" s="189"/>
      <c r="X289" s="189"/>
      <c r="Y289" s="189"/>
      <c r="Z289" s="189"/>
    </row>
    <row r="290" spans="2:26" hidden="1">
      <c r="B290" s="180"/>
      <c r="C290" s="181"/>
      <c r="D290" s="182"/>
      <c r="E290" s="195"/>
      <c r="F290" s="195"/>
      <c r="G290" s="195"/>
      <c r="H290" s="195"/>
      <c r="I290" s="195"/>
      <c r="J290" s="195"/>
      <c r="M290" s="189"/>
      <c r="N290" s="195"/>
      <c r="O290" s="195"/>
      <c r="P290" s="196"/>
      <c r="Q290" s="196"/>
      <c r="R290" s="196"/>
      <c r="S290" s="196"/>
      <c r="T290" s="196"/>
      <c r="U290" s="196"/>
      <c r="V290" s="189"/>
      <c r="W290" s="189"/>
      <c r="X290" s="189"/>
      <c r="Y290" s="189"/>
      <c r="Z290" s="189"/>
    </row>
    <row r="291" spans="2:26" ht="15" hidden="1">
      <c r="B291" s="201"/>
      <c r="C291" s="181"/>
      <c r="D291" s="182"/>
      <c r="E291" s="195"/>
      <c r="F291" s="195"/>
      <c r="G291" s="195"/>
      <c r="H291" s="195"/>
      <c r="I291" s="195"/>
      <c r="J291" s="195"/>
      <c r="M291" s="189"/>
      <c r="N291" s="195"/>
      <c r="O291" s="195"/>
      <c r="P291" s="196"/>
      <c r="Q291" s="196"/>
      <c r="R291" s="196"/>
      <c r="S291" s="196"/>
      <c r="T291" s="196"/>
      <c r="U291" s="196"/>
      <c r="V291" s="189"/>
      <c r="W291" s="189"/>
      <c r="X291" s="189"/>
      <c r="Y291" s="189"/>
      <c r="Z291" s="189"/>
    </row>
    <row r="292" spans="2:26" hidden="1">
      <c r="B292" s="180"/>
      <c r="C292" s="181"/>
      <c r="D292" s="182"/>
      <c r="E292" s="195"/>
      <c r="F292" s="195"/>
      <c r="G292" s="195"/>
      <c r="H292" s="195"/>
      <c r="I292" s="195"/>
      <c r="J292" s="195"/>
      <c r="M292" s="189"/>
      <c r="N292" s="195"/>
      <c r="O292" s="195"/>
      <c r="P292" s="196"/>
      <c r="Q292" s="196"/>
      <c r="R292" s="196"/>
      <c r="S292" s="196"/>
      <c r="T292" s="196"/>
      <c r="U292" s="196"/>
      <c r="V292" s="189"/>
      <c r="W292" s="189"/>
      <c r="X292" s="189"/>
      <c r="Y292" s="189"/>
      <c r="Z292" s="189"/>
    </row>
    <row r="293" spans="2:26" hidden="1">
      <c r="B293" s="180"/>
      <c r="C293" s="181"/>
      <c r="D293" s="182"/>
      <c r="E293" s="195"/>
      <c r="F293" s="195"/>
      <c r="G293" s="195"/>
      <c r="H293" s="195"/>
      <c r="I293" s="195"/>
      <c r="J293" s="195"/>
      <c r="M293" s="189"/>
      <c r="N293" s="195"/>
      <c r="O293" s="195"/>
      <c r="P293" s="196"/>
      <c r="Q293" s="196"/>
      <c r="R293" s="196"/>
      <c r="S293" s="196"/>
      <c r="T293" s="196"/>
      <c r="U293" s="196"/>
      <c r="V293" s="189"/>
      <c r="W293" s="189"/>
      <c r="X293" s="189"/>
      <c r="Y293" s="189"/>
      <c r="Z293" s="189"/>
    </row>
    <row r="294" spans="2:26" hidden="1">
      <c r="B294" s="180"/>
      <c r="C294" s="181"/>
      <c r="D294" s="182"/>
      <c r="E294" s="195"/>
      <c r="F294" s="195"/>
      <c r="G294" s="195"/>
      <c r="H294" s="195"/>
      <c r="I294" s="195"/>
      <c r="J294" s="195"/>
      <c r="M294" s="189"/>
      <c r="N294" s="195"/>
      <c r="O294" s="195"/>
      <c r="P294" s="196"/>
      <c r="Q294" s="196"/>
      <c r="R294" s="196"/>
      <c r="S294" s="196"/>
      <c r="T294" s="196"/>
      <c r="U294" s="196"/>
      <c r="V294" s="189"/>
      <c r="W294" s="189"/>
      <c r="X294" s="189"/>
      <c r="Y294" s="189"/>
      <c r="Z294" s="189"/>
    </row>
    <row r="295" spans="2:26" ht="15" hidden="1">
      <c r="B295" s="201"/>
      <c r="C295" s="181"/>
      <c r="D295" s="182"/>
      <c r="E295" s="195"/>
      <c r="F295" s="195"/>
      <c r="G295" s="195"/>
      <c r="H295" s="195"/>
      <c r="I295" s="195"/>
      <c r="J295" s="195"/>
      <c r="M295" s="189"/>
      <c r="N295" s="195"/>
      <c r="O295" s="195"/>
      <c r="P295" s="196"/>
      <c r="Q295" s="196"/>
      <c r="R295" s="196"/>
      <c r="S295" s="196"/>
      <c r="T295" s="196"/>
      <c r="U295" s="196"/>
      <c r="V295" s="189"/>
      <c r="W295" s="189"/>
      <c r="X295" s="189"/>
      <c r="Y295" s="189"/>
      <c r="Z295" s="189"/>
    </row>
    <row r="296" spans="2:26" hidden="1">
      <c r="B296" s="180"/>
      <c r="C296" s="181"/>
      <c r="D296" s="182"/>
      <c r="E296" s="195"/>
      <c r="F296" s="195"/>
      <c r="G296" s="195"/>
      <c r="H296" s="195"/>
      <c r="I296" s="195"/>
      <c r="J296" s="195"/>
      <c r="M296" s="189"/>
      <c r="N296" s="195"/>
      <c r="O296" s="195"/>
      <c r="P296" s="196"/>
      <c r="Q296" s="196"/>
      <c r="R296" s="196"/>
      <c r="S296" s="196"/>
      <c r="T296" s="196"/>
      <c r="U296" s="196"/>
      <c r="V296" s="189"/>
      <c r="W296" s="189"/>
      <c r="X296" s="189"/>
      <c r="Y296" s="189"/>
      <c r="Z296" s="189"/>
    </row>
    <row r="297" spans="2:26" hidden="1">
      <c r="B297" s="180"/>
      <c r="C297" s="181"/>
      <c r="D297" s="182"/>
      <c r="E297" s="195"/>
      <c r="F297" s="195"/>
      <c r="G297" s="195"/>
      <c r="H297" s="195"/>
      <c r="I297" s="195"/>
      <c r="J297" s="195"/>
      <c r="M297" s="189"/>
      <c r="N297" s="195"/>
      <c r="O297" s="195"/>
      <c r="P297" s="196"/>
      <c r="Q297" s="196"/>
      <c r="R297" s="196"/>
      <c r="S297" s="196"/>
      <c r="T297" s="196"/>
      <c r="U297" s="196"/>
      <c r="V297" s="189"/>
      <c r="W297" s="189"/>
      <c r="X297" s="189"/>
      <c r="Y297" s="189"/>
      <c r="Z297" s="189"/>
    </row>
    <row r="298" spans="2:26" hidden="1">
      <c r="B298" s="180"/>
      <c r="C298" s="181"/>
      <c r="D298" s="182"/>
      <c r="E298" s="195"/>
      <c r="F298" s="195"/>
      <c r="G298" s="195"/>
      <c r="H298" s="195"/>
      <c r="I298" s="195"/>
      <c r="J298" s="195"/>
      <c r="M298" s="189"/>
      <c r="N298" s="195"/>
      <c r="O298" s="195"/>
      <c r="P298" s="196"/>
      <c r="Q298" s="196"/>
      <c r="R298" s="196"/>
      <c r="S298" s="196"/>
      <c r="T298" s="196"/>
      <c r="U298" s="196"/>
      <c r="V298" s="189"/>
      <c r="W298" s="189"/>
      <c r="X298" s="189"/>
      <c r="Y298" s="189"/>
      <c r="Z298" s="189"/>
    </row>
    <row r="299" spans="2:26" ht="20.25" hidden="1" customHeight="1">
      <c r="B299" s="180"/>
      <c r="C299" s="181"/>
      <c r="D299" s="182"/>
      <c r="E299" s="195"/>
      <c r="F299" s="195"/>
      <c r="G299" s="195"/>
      <c r="H299" s="195"/>
      <c r="I299" s="195"/>
      <c r="J299" s="195"/>
      <c r="M299" s="189"/>
      <c r="N299" s="195"/>
      <c r="O299" s="195"/>
      <c r="P299" s="196"/>
      <c r="Q299" s="196"/>
      <c r="R299" s="196"/>
      <c r="S299" s="196"/>
      <c r="T299" s="196"/>
      <c r="U299" s="196"/>
      <c r="V299" s="189"/>
      <c r="W299" s="189"/>
      <c r="X299" s="189"/>
      <c r="Y299" s="189"/>
      <c r="Z299" s="189"/>
    </row>
    <row r="300" spans="2:26" hidden="1">
      <c r="B300" s="1"/>
      <c r="C300" s="1"/>
      <c r="D300" s="213"/>
      <c r="E300" s="214"/>
      <c r="F300" s="214"/>
      <c r="G300" s="214"/>
      <c r="H300" s="214"/>
      <c r="I300" s="214"/>
      <c r="J300" s="214"/>
      <c r="M300" s="215"/>
      <c r="N300" s="214"/>
      <c r="O300" s="214"/>
      <c r="P300" s="216"/>
      <c r="Q300" s="216"/>
      <c r="R300" s="216"/>
      <c r="S300" s="216"/>
      <c r="T300" s="216"/>
      <c r="U300" s="216"/>
      <c r="V300" s="215"/>
      <c r="W300" s="215"/>
      <c r="X300" s="215"/>
      <c r="Y300" s="215"/>
      <c r="Z300" s="215"/>
    </row>
    <row r="301" spans="2:26" hidden="1">
      <c r="B301" s="1"/>
      <c r="C301" s="1"/>
      <c r="D301" s="213"/>
      <c r="E301" s="214"/>
      <c r="F301" s="214"/>
      <c r="G301" s="214"/>
      <c r="H301" s="214"/>
      <c r="I301" s="214"/>
      <c r="J301" s="214"/>
      <c r="M301" s="215"/>
      <c r="N301" s="214"/>
      <c r="O301" s="214"/>
      <c r="P301" s="216"/>
      <c r="Q301" s="216"/>
      <c r="R301" s="216"/>
      <c r="S301" s="216"/>
      <c r="T301" s="216"/>
      <c r="U301" s="216"/>
      <c r="V301" s="215"/>
      <c r="W301" s="215"/>
      <c r="X301" s="215"/>
      <c r="Y301" s="215"/>
      <c r="Z301" s="215"/>
    </row>
    <row r="302" spans="2:26" hidden="1">
      <c r="B302" s="1"/>
      <c r="C302" s="1"/>
      <c r="D302" s="213"/>
      <c r="E302" s="214"/>
      <c r="F302" s="214"/>
      <c r="G302" s="214"/>
      <c r="H302" s="214"/>
      <c r="I302" s="214"/>
      <c r="J302" s="214"/>
      <c r="M302" s="215"/>
      <c r="N302" s="214"/>
      <c r="O302" s="214"/>
      <c r="P302" s="216"/>
      <c r="Q302" s="216"/>
      <c r="R302" s="216"/>
      <c r="S302" s="216"/>
      <c r="T302" s="216"/>
      <c r="U302" s="216"/>
      <c r="V302" s="215"/>
      <c r="W302" s="215"/>
      <c r="X302" s="215"/>
      <c r="Y302" s="215"/>
      <c r="Z302" s="215"/>
    </row>
    <row r="303" spans="2:26" hidden="1">
      <c r="B303" s="1"/>
      <c r="C303" s="1"/>
      <c r="D303" s="213"/>
      <c r="E303" s="214"/>
      <c r="F303" s="214"/>
      <c r="G303" s="214"/>
      <c r="H303" s="214"/>
      <c r="I303" s="214"/>
      <c r="J303" s="214"/>
      <c r="M303" s="215"/>
      <c r="N303" s="214"/>
      <c r="O303" s="214"/>
      <c r="P303" s="216"/>
      <c r="Q303" s="216"/>
      <c r="R303" s="216"/>
      <c r="S303" s="216"/>
      <c r="T303" s="216"/>
      <c r="U303" s="216"/>
      <c r="V303" s="215"/>
      <c r="W303" s="215"/>
      <c r="X303" s="215"/>
      <c r="Y303" s="215"/>
      <c r="Z303" s="215"/>
    </row>
    <row r="304" spans="2:26" hidden="1">
      <c r="B304" s="1"/>
      <c r="C304" s="1"/>
      <c r="D304" s="213"/>
      <c r="E304" s="214"/>
      <c r="F304" s="214"/>
      <c r="G304" s="214"/>
      <c r="H304" s="214"/>
      <c r="I304" s="214"/>
      <c r="J304" s="214"/>
      <c r="M304" s="215"/>
      <c r="N304" s="214"/>
      <c r="O304" s="214"/>
      <c r="P304" s="216"/>
      <c r="Q304" s="216"/>
      <c r="R304" s="216"/>
      <c r="S304" s="216"/>
      <c r="T304" s="216"/>
      <c r="U304" s="216"/>
      <c r="V304" s="215"/>
      <c r="W304" s="215"/>
      <c r="X304" s="215"/>
      <c r="Y304" s="215"/>
      <c r="Z304" s="215"/>
    </row>
    <row r="305" spans="2:26" hidden="1">
      <c r="B305" s="1"/>
      <c r="C305" s="1"/>
      <c r="D305" s="213"/>
      <c r="E305" s="214"/>
      <c r="F305" s="214"/>
      <c r="G305" s="214"/>
      <c r="H305" s="214"/>
      <c r="I305" s="214"/>
      <c r="J305" s="214"/>
      <c r="M305" s="215"/>
      <c r="N305" s="214"/>
      <c r="O305" s="214"/>
      <c r="P305" s="216"/>
      <c r="Q305" s="216"/>
      <c r="R305" s="216"/>
      <c r="S305" s="216"/>
      <c r="T305" s="216"/>
      <c r="U305" s="216"/>
      <c r="V305" s="215"/>
      <c r="W305" s="215"/>
      <c r="X305" s="215"/>
      <c r="Y305" s="215"/>
      <c r="Z305" s="215"/>
    </row>
    <row r="306" spans="2:26" hidden="1">
      <c r="B306" s="1"/>
      <c r="C306" s="1"/>
      <c r="D306" s="213"/>
      <c r="E306" s="214"/>
      <c r="F306" s="214"/>
      <c r="G306" s="214"/>
      <c r="H306" s="214"/>
      <c r="I306" s="214"/>
      <c r="J306" s="214"/>
      <c r="M306" s="215"/>
      <c r="N306" s="214"/>
      <c r="O306" s="214"/>
      <c r="P306" s="216"/>
      <c r="Q306" s="216"/>
      <c r="R306" s="216"/>
      <c r="S306" s="216"/>
      <c r="T306" s="216"/>
      <c r="U306" s="216"/>
      <c r="V306" s="215"/>
      <c r="W306" s="215"/>
      <c r="X306" s="215"/>
      <c r="Y306" s="215"/>
      <c r="Z306" s="215"/>
    </row>
    <row r="307" spans="2:26" hidden="1">
      <c r="B307" s="1"/>
      <c r="C307" s="1"/>
      <c r="D307" s="213"/>
      <c r="E307" s="214"/>
      <c r="F307" s="214"/>
      <c r="G307" s="214"/>
      <c r="H307" s="214"/>
      <c r="I307" s="214"/>
      <c r="J307" s="214"/>
      <c r="M307" s="215"/>
      <c r="N307" s="214"/>
      <c r="O307" s="214"/>
      <c r="P307" s="216"/>
      <c r="Q307" s="216"/>
      <c r="R307" s="216"/>
      <c r="S307" s="216"/>
      <c r="T307" s="216"/>
      <c r="U307" s="216"/>
      <c r="V307" s="215"/>
      <c r="W307" s="215"/>
      <c r="X307" s="215"/>
      <c r="Y307" s="215"/>
      <c r="Z307" s="215"/>
    </row>
    <row r="308" spans="2:26" hidden="1">
      <c r="B308" s="1"/>
      <c r="C308" s="1"/>
      <c r="D308" s="213"/>
      <c r="E308" s="214"/>
      <c r="F308" s="214"/>
      <c r="G308" s="214"/>
      <c r="H308" s="214"/>
      <c r="I308" s="214"/>
      <c r="J308" s="214"/>
      <c r="M308" s="215"/>
      <c r="N308" s="214"/>
      <c r="O308" s="214"/>
      <c r="P308" s="216"/>
      <c r="Q308" s="216"/>
      <c r="R308" s="216"/>
      <c r="S308" s="216"/>
      <c r="T308" s="216"/>
      <c r="U308" s="216"/>
      <c r="V308" s="215"/>
      <c r="W308" s="215"/>
      <c r="X308" s="215"/>
      <c r="Y308" s="215"/>
      <c r="Z308" s="215"/>
    </row>
    <row r="309" spans="2:26" hidden="1">
      <c r="B309" s="1"/>
      <c r="C309" s="1"/>
      <c r="D309" s="213"/>
      <c r="E309" s="214"/>
      <c r="F309" s="214"/>
      <c r="G309" s="214"/>
      <c r="H309" s="214"/>
      <c r="I309" s="214"/>
      <c r="J309" s="214"/>
      <c r="M309" s="215"/>
      <c r="N309" s="214"/>
      <c r="O309" s="214"/>
      <c r="P309" s="216"/>
      <c r="Q309" s="216"/>
      <c r="R309" s="216"/>
      <c r="S309" s="216"/>
      <c r="T309" s="216"/>
      <c r="U309" s="216"/>
      <c r="V309" s="215"/>
      <c r="W309" s="215"/>
      <c r="X309" s="215"/>
      <c r="Y309" s="215"/>
      <c r="Z309" s="215"/>
    </row>
    <row r="310" spans="2:26" hidden="1">
      <c r="B310" s="1"/>
      <c r="C310" s="1"/>
      <c r="D310" s="213"/>
      <c r="E310" s="214"/>
      <c r="F310" s="214"/>
      <c r="G310" s="214"/>
      <c r="H310" s="214"/>
      <c r="I310" s="214"/>
      <c r="J310" s="214"/>
      <c r="M310" s="215"/>
      <c r="N310" s="214"/>
      <c r="O310" s="214"/>
      <c r="P310" s="216"/>
      <c r="Q310" s="216"/>
      <c r="R310" s="216"/>
      <c r="S310" s="216"/>
      <c r="T310" s="216"/>
      <c r="U310" s="216"/>
      <c r="V310" s="215"/>
      <c r="W310" s="215"/>
      <c r="X310" s="215"/>
      <c r="Y310" s="215"/>
      <c r="Z310" s="215"/>
    </row>
    <row r="311" spans="2:26" hidden="1">
      <c r="B311" s="1"/>
      <c r="C311" s="1"/>
      <c r="D311" s="213"/>
      <c r="E311" s="214"/>
      <c r="F311" s="214"/>
      <c r="G311" s="214"/>
      <c r="H311" s="214"/>
      <c r="I311" s="214"/>
      <c r="J311" s="214"/>
      <c r="M311" s="215"/>
      <c r="N311" s="214"/>
      <c r="O311" s="214"/>
      <c r="P311" s="216"/>
      <c r="Q311" s="216"/>
      <c r="R311" s="216"/>
      <c r="S311" s="216"/>
      <c r="T311" s="216"/>
      <c r="U311" s="216"/>
      <c r="V311" s="215"/>
      <c r="W311" s="215"/>
      <c r="X311" s="215"/>
      <c r="Y311" s="215"/>
      <c r="Z311" s="215"/>
    </row>
    <row r="312" spans="2:26" hidden="1">
      <c r="B312" s="1"/>
      <c r="C312" s="1"/>
      <c r="D312" s="213"/>
      <c r="E312" s="214"/>
      <c r="F312" s="214"/>
      <c r="G312" s="214"/>
      <c r="H312" s="214"/>
      <c r="I312" s="214"/>
      <c r="J312" s="214"/>
      <c r="M312" s="215"/>
      <c r="N312" s="214"/>
      <c r="O312" s="214"/>
      <c r="P312" s="216"/>
      <c r="Q312" s="216"/>
      <c r="R312" s="216"/>
      <c r="S312" s="216"/>
      <c r="T312" s="216"/>
      <c r="U312" s="216"/>
      <c r="V312" s="215"/>
      <c r="W312" s="215"/>
      <c r="X312" s="215"/>
      <c r="Y312" s="215"/>
      <c r="Z312" s="215"/>
    </row>
    <row r="313" spans="2:26" hidden="1">
      <c r="B313" s="1"/>
      <c r="C313" s="1"/>
      <c r="D313" s="213"/>
      <c r="E313" s="214"/>
      <c r="F313" s="214"/>
      <c r="G313" s="214"/>
      <c r="H313" s="214"/>
      <c r="I313" s="214"/>
      <c r="J313" s="214"/>
      <c r="M313" s="215"/>
      <c r="N313" s="214"/>
      <c r="O313" s="214"/>
      <c r="P313" s="216"/>
      <c r="Q313" s="216"/>
      <c r="R313" s="216"/>
      <c r="S313" s="216"/>
      <c r="T313" s="216"/>
      <c r="U313" s="216"/>
      <c r="V313" s="215"/>
      <c r="W313" s="215"/>
      <c r="X313" s="215"/>
      <c r="Y313" s="215"/>
      <c r="Z313" s="215"/>
    </row>
    <row r="314" spans="2:26" hidden="1">
      <c r="B314" s="1"/>
      <c r="C314" s="1"/>
      <c r="D314" s="213"/>
      <c r="E314" s="214"/>
      <c r="F314" s="214"/>
      <c r="G314" s="214"/>
      <c r="H314" s="214"/>
      <c r="I314" s="214"/>
      <c r="J314" s="214"/>
      <c r="M314" s="215"/>
      <c r="N314" s="214"/>
      <c r="O314" s="214"/>
      <c r="P314" s="216"/>
      <c r="Q314" s="216"/>
      <c r="R314" s="216"/>
      <c r="S314" s="216"/>
      <c r="T314" s="216"/>
      <c r="U314" s="216"/>
      <c r="V314" s="215"/>
      <c r="W314" s="215"/>
      <c r="X314" s="215"/>
      <c r="Y314" s="215"/>
      <c r="Z314" s="215"/>
    </row>
    <row r="315" spans="2:26" hidden="1">
      <c r="B315" s="1"/>
      <c r="C315" s="1"/>
      <c r="D315" s="213"/>
      <c r="E315" s="214"/>
      <c r="F315" s="214"/>
      <c r="G315" s="214"/>
      <c r="H315" s="214"/>
      <c r="I315" s="214"/>
      <c r="J315" s="214"/>
      <c r="M315" s="215"/>
      <c r="N315" s="214"/>
      <c r="O315" s="214"/>
      <c r="P315" s="216"/>
      <c r="Q315" s="216"/>
      <c r="R315" s="216"/>
      <c r="S315" s="216"/>
      <c r="T315" s="216"/>
      <c r="U315" s="216"/>
      <c r="V315" s="215"/>
      <c r="W315" s="215"/>
      <c r="X315" s="215"/>
      <c r="Y315" s="215"/>
      <c r="Z315" s="215"/>
    </row>
    <row r="316" spans="2:26" hidden="1">
      <c r="B316" s="1"/>
      <c r="C316" s="1"/>
      <c r="D316" s="213"/>
      <c r="E316" s="214"/>
      <c r="F316" s="214"/>
      <c r="G316" s="214"/>
      <c r="H316" s="214"/>
      <c r="I316" s="214"/>
      <c r="J316" s="214"/>
      <c r="M316" s="215"/>
      <c r="N316" s="214"/>
      <c r="O316" s="214"/>
      <c r="P316" s="216"/>
      <c r="Q316" s="216"/>
      <c r="R316" s="216"/>
      <c r="S316" s="216"/>
      <c r="T316" s="216"/>
      <c r="U316" s="216"/>
      <c r="V316" s="215"/>
      <c r="W316" s="215"/>
      <c r="X316" s="215"/>
      <c r="Y316" s="215"/>
      <c r="Z316" s="215"/>
    </row>
    <row r="317" spans="2:26" hidden="1">
      <c r="B317" s="1"/>
      <c r="C317" s="1"/>
      <c r="D317" s="213"/>
      <c r="E317" s="214"/>
      <c r="F317" s="214"/>
      <c r="G317" s="214"/>
      <c r="H317" s="214"/>
      <c r="I317" s="214"/>
      <c r="J317" s="214"/>
      <c r="M317" s="215"/>
      <c r="N317" s="214"/>
      <c r="O317" s="214"/>
      <c r="P317" s="216"/>
      <c r="Q317" s="216"/>
      <c r="R317" s="216"/>
      <c r="S317" s="216"/>
      <c r="T317" s="216"/>
      <c r="U317" s="216"/>
      <c r="V317" s="215"/>
      <c r="W317" s="215"/>
      <c r="X317" s="215"/>
      <c r="Y317" s="215"/>
      <c r="Z317" s="215"/>
    </row>
    <row r="318" spans="2:26" hidden="1">
      <c r="B318" s="1"/>
      <c r="C318" s="1"/>
      <c r="D318" s="213"/>
      <c r="E318" s="214"/>
      <c r="F318" s="214"/>
      <c r="G318" s="214"/>
      <c r="H318" s="214"/>
      <c r="I318" s="214"/>
      <c r="J318" s="214"/>
      <c r="M318" s="215"/>
      <c r="N318" s="214"/>
      <c r="O318" s="214"/>
      <c r="P318" s="216"/>
      <c r="Q318" s="216"/>
      <c r="R318" s="216"/>
      <c r="S318" s="216"/>
      <c r="T318" s="216"/>
      <c r="U318" s="216"/>
      <c r="V318" s="215"/>
      <c r="W318" s="215"/>
      <c r="X318" s="215"/>
      <c r="Y318" s="215"/>
      <c r="Z318" s="215"/>
    </row>
    <row r="319" spans="2:26" hidden="1">
      <c r="B319" s="1"/>
      <c r="C319" s="1"/>
      <c r="D319" s="213"/>
      <c r="E319" s="214"/>
      <c r="F319" s="214"/>
      <c r="G319" s="214"/>
      <c r="H319" s="214"/>
      <c r="I319" s="214"/>
      <c r="J319" s="214"/>
      <c r="M319" s="215"/>
      <c r="N319" s="214"/>
      <c r="O319" s="214"/>
      <c r="P319" s="216"/>
      <c r="Q319" s="216"/>
      <c r="R319" s="216"/>
      <c r="S319" s="216"/>
      <c r="T319" s="216"/>
      <c r="U319" s="216"/>
      <c r="V319" s="215"/>
      <c r="W319" s="215"/>
      <c r="X319" s="215"/>
      <c r="Y319" s="215"/>
      <c r="Z319" s="215"/>
    </row>
    <row r="320" spans="2:26" hidden="1">
      <c r="B320" s="1"/>
      <c r="C320" s="1"/>
      <c r="D320" s="213"/>
      <c r="E320" s="214"/>
      <c r="F320" s="214"/>
      <c r="G320" s="214"/>
      <c r="H320" s="214"/>
      <c r="I320" s="214"/>
      <c r="J320" s="214"/>
      <c r="M320" s="215"/>
      <c r="N320" s="214"/>
      <c r="O320" s="214"/>
      <c r="P320" s="216"/>
      <c r="Q320" s="216"/>
      <c r="R320" s="216"/>
      <c r="S320" s="216"/>
      <c r="T320" s="216"/>
      <c r="U320" s="216"/>
      <c r="V320" s="215"/>
      <c r="W320" s="215"/>
      <c r="X320" s="215"/>
      <c r="Y320" s="215"/>
      <c r="Z320" s="215"/>
    </row>
    <row r="321" spans="2:26" hidden="1">
      <c r="B321" s="1"/>
      <c r="C321" s="1"/>
      <c r="D321" s="213"/>
      <c r="E321" s="214"/>
      <c r="F321" s="214"/>
      <c r="G321" s="214"/>
      <c r="H321" s="214"/>
      <c r="I321" s="214"/>
      <c r="J321" s="214"/>
      <c r="M321" s="215"/>
      <c r="N321" s="214"/>
      <c r="O321" s="214"/>
      <c r="P321" s="216"/>
      <c r="Q321" s="216"/>
      <c r="R321" s="216"/>
      <c r="S321" s="216"/>
      <c r="T321" s="216"/>
      <c r="U321" s="216"/>
      <c r="V321" s="215"/>
      <c r="W321" s="215"/>
      <c r="X321" s="215"/>
      <c r="Y321" s="215"/>
      <c r="Z321" s="215"/>
    </row>
    <row r="322" spans="2:26" hidden="1">
      <c r="B322" s="1"/>
      <c r="C322" s="1"/>
      <c r="D322" s="213"/>
      <c r="E322" s="214"/>
      <c r="F322" s="214"/>
      <c r="G322" s="214"/>
      <c r="H322" s="214"/>
      <c r="I322" s="214"/>
      <c r="J322" s="214"/>
      <c r="M322" s="215"/>
      <c r="N322" s="214"/>
      <c r="O322" s="214"/>
      <c r="P322" s="216"/>
      <c r="Q322" s="216"/>
      <c r="R322" s="216"/>
      <c r="S322" s="216"/>
      <c r="T322" s="216"/>
      <c r="U322" s="216"/>
      <c r="V322" s="215"/>
      <c r="W322" s="215"/>
      <c r="X322" s="215"/>
      <c r="Y322" s="215"/>
      <c r="Z322" s="215"/>
    </row>
    <row r="323" spans="2:26" hidden="1">
      <c r="B323" s="1"/>
      <c r="C323" s="1"/>
      <c r="D323" s="213"/>
      <c r="E323" s="214"/>
      <c r="F323" s="214"/>
      <c r="G323" s="214"/>
      <c r="H323" s="214"/>
      <c r="I323" s="214"/>
      <c r="J323" s="214"/>
      <c r="M323" s="215"/>
      <c r="N323" s="214"/>
      <c r="O323" s="214"/>
      <c r="P323" s="216"/>
      <c r="Q323" s="216"/>
      <c r="R323" s="216"/>
      <c r="S323" s="216"/>
      <c r="T323" s="216"/>
      <c r="U323" s="216"/>
      <c r="V323" s="215"/>
      <c r="W323" s="215"/>
      <c r="X323" s="215"/>
      <c r="Y323" s="215"/>
      <c r="Z323" s="215"/>
    </row>
    <row r="324" spans="2:26" hidden="1">
      <c r="B324" s="1"/>
      <c r="C324" s="1"/>
      <c r="D324" s="213"/>
      <c r="E324" s="214"/>
      <c r="F324" s="214"/>
      <c r="G324" s="214"/>
      <c r="H324" s="214"/>
      <c r="I324" s="214"/>
      <c r="J324" s="214"/>
      <c r="M324" s="215"/>
      <c r="N324" s="214"/>
      <c r="O324" s="214"/>
      <c r="P324" s="216"/>
      <c r="Q324" s="216"/>
      <c r="R324" s="216"/>
      <c r="S324" s="216"/>
      <c r="T324" s="216"/>
      <c r="U324" s="216"/>
      <c r="V324" s="215"/>
      <c r="W324" s="215"/>
      <c r="X324" s="215"/>
      <c r="Y324" s="215"/>
      <c r="Z324" s="215"/>
    </row>
    <row r="325" spans="2:26" hidden="1">
      <c r="B325" s="1"/>
      <c r="C325" s="1"/>
      <c r="D325" s="213"/>
      <c r="E325" s="214"/>
      <c r="F325" s="214"/>
      <c r="G325" s="214"/>
      <c r="H325" s="214"/>
      <c r="I325" s="214"/>
      <c r="J325" s="214"/>
      <c r="M325" s="215"/>
      <c r="N325" s="214"/>
      <c r="O325" s="214"/>
      <c r="P325" s="216"/>
      <c r="Q325" s="216"/>
      <c r="R325" s="216"/>
      <c r="S325" s="216"/>
      <c r="T325" s="216"/>
      <c r="U325" s="216"/>
      <c r="V325" s="215"/>
      <c r="W325" s="215"/>
      <c r="X325" s="215"/>
      <c r="Y325" s="215"/>
      <c r="Z325" s="215"/>
    </row>
    <row r="326" spans="2:26" hidden="1">
      <c r="B326" s="1"/>
      <c r="C326" s="1"/>
      <c r="D326" s="213"/>
      <c r="E326" s="214"/>
      <c r="F326" s="214"/>
      <c r="G326" s="214"/>
      <c r="H326" s="214"/>
      <c r="I326" s="214"/>
      <c r="J326" s="214"/>
      <c r="M326" s="215"/>
      <c r="N326" s="214"/>
      <c r="O326" s="214"/>
      <c r="P326" s="216"/>
      <c r="Q326" s="216"/>
      <c r="R326" s="216"/>
      <c r="S326" s="216"/>
      <c r="T326" s="216"/>
      <c r="U326" s="216"/>
      <c r="V326" s="215"/>
      <c r="W326" s="215"/>
      <c r="X326" s="215"/>
      <c r="Y326" s="215"/>
      <c r="Z326" s="215"/>
    </row>
    <row r="327" spans="2:26" hidden="1">
      <c r="B327" s="1"/>
      <c r="C327" s="1"/>
      <c r="D327" s="213"/>
      <c r="E327" s="214"/>
      <c r="F327" s="214"/>
      <c r="G327" s="214"/>
      <c r="H327" s="214"/>
      <c r="I327" s="214"/>
      <c r="J327" s="214"/>
      <c r="M327" s="215"/>
      <c r="N327" s="214"/>
      <c r="O327" s="214"/>
      <c r="P327" s="216"/>
      <c r="Q327" s="216"/>
      <c r="R327" s="216"/>
      <c r="S327" s="216"/>
      <c r="T327" s="216"/>
      <c r="U327" s="216"/>
      <c r="V327" s="215"/>
      <c r="W327" s="215"/>
      <c r="X327" s="215"/>
      <c r="Y327" s="215"/>
      <c r="Z327" s="215"/>
    </row>
    <row r="328" spans="2:26" hidden="1">
      <c r="B328" s="1"/>
      <c r="C328" s="1"/>
      <c r="D328" s="213"/>
      <c r="E328" s="214"/>
      <c r="F328" s="214"/>
      <c r="G328" s="214"/>
      <c r="H328" s="214"/>
      <c r="I328" s="214"/>
      <c r="J328" s="214"/>
      <c r="M328" s="215"/>
      <c r="N328" s="214"/>
      <c r="O328" s="214"/>
      <c r="P328" s="216"/>
      <c r="Q328" s="216"/>
      <c r="R328" s="216"/>
      <c r="S328" s="216"/>
      <c r="T328" s="216"/>
      <c r="U328" s="216"/>
      <c r="V328" s="215"/>
      <c r="W328" s="215"/>
      <c r="X328" s="215"/>
      <c r="Y328" s="215"/>
      <c r="Z328" s="215"/>
    </row>
    <row r="329" spans="2:26" hidden="1">
      <c r="B329" s="1"/>
      <c r="C329" s="1"/>
      <c r="D329" s="213"/>
      <c r="E329" s="214"/>
      <c r="F329" s="214"/>
      <c r="G329" s="214"/>
      <c r="H329" s="214"/>
      <c r="I329" s="214"/>
      <c r="J329" s="214"/>
      <c r="M329" s="215"/>
      <c r="N329" s="214"/>
      <c r="O329" s="214"/>
      <c r="P329" s="216"/>
      <c r="Q329" s="216"/>
      <c r="R329" s="216"/>
      <c r="S329" s="216"/>
      <c r="T329" s="216"/>
      <c r="U329" s="216"/>
      <c r="V329" s="215"/>
      <c r="W329" s="215"/>
      <c r="X329" s="215"/>
      <c r="Y329" s="215"/>
      <c r="Z329" s="215"/>
    </row>
    <row r="330" spans="2:26" hidden="1">
      <c r="B330" s="1"/>
      <c r="C330" s="1"/>
      <c r="D330" s="213"/>
      <c r="E330" s="214"/>
      <c r="F330" s="214"/>
      <c r="G330" s="214"/>
      <c r="H330" s="214"/>
      <c r="I330" s="214"/>
      <c r="J330" s="214"/>
      <c r="M330" s="215"/>
      <c r="N330" s="214"/>
      <c r="O330" s="214"/>
      <c r="P330" s="216"/>
      <c r="Q330" s="216"/>
      <c r="R330" s="216"/>
      <c r="S330" s="216"/>
      <c r="T330" s="216"/>
      <c r="U330" s="216"/>
      <c r="V330" s="215"/>
      <c r="W330" s="215"/>
      <c r="X330" s="215"/>
      <c r="Y330" s="215"/>
      <c r="Z330" s="215"/>
    </row>
    <row r="331" spans="2:26" hidden="1">
      <c r="B331" s="1"/>
      <c r="C331" s="1"/>
      <c r="D331" s="213"/>
      <c r="E331" s="214"/>
      <c r="F331" s="214"/>
      <c r="G331" s="214"/>
      <c r="H331" s="214"/>
      <c r="I331" s="214"/>
      <c r="J331" s="214"/>
      <c r="M331" s="215"/>
      <c r="N331" s="214"/>
      <c r="O331" s="214"/>
      <c r="P331" s="216"/>
      <c r="Q331" s="216"/>
      <c r="R331" s="216"/>
      <c r="S331" s="216"/>
      <c r="T331" s="216"/>
      <c r="U331" s="216"/>
      <c r="V331" s="215"/>
      <c r="W331" s="215"/>
      <c r="X331" s="215"/>
      <c r="Y331" s="215"/>
      <c r="Z331" s="215"/>
    </row>
    <row r="332" spans="2:26" hidden="1">
      <c r="B332" s="1"/>
      <c r="C332" s="1"/>
      <c r="D332" s="213"/>
      <c r="E332" s="214"/>
      <c r="F332" s="214"/>
      <c r="G332" s="214"/>
      <c r="H332" s="214"/>
      <c r="I332" s="214"/>
      <c r="J332" s="214"/>
      <c r="M332" s="215"/>
      <c r="N332" s="214"/>
      <c r="O332" s="214"/>
      <c r="P332" s="216"/>
      <c r="Q332" s="216"/>
      <c r="R332" s="216"/>
      <c r="S332" s="216"/>
      <c r="T332" s="216"/>
      <c r="U332" s="216"/>
      <c r="V332" s="215"/>
      <c r="W332" s="215"/>
      <c r="X332" s="215"/>
      <c r="Y332" s="215"/>
      <c r="Z332" s="215"/>
    </row>
    <row r="333" spans="2:26" hidden="1">
      <c r="B333" s="1"/>
      <c r="C333" s="1"/>
      <c r="D333" s="213"/>
      <c r="E333" s="214"/>
      <c r="F333" s="214"/>
      <c r="G333" s="214"/>
      <c r="H333" s="214"/>
      <c r="I333" s="214"/>
      <c r="J333" s="214"/>
      <c r="M333" s="215"/>
      <c r="N333" s="214"/>
      <c r="O333" s="214"/>
      <c r="P333" s="216"/>
      <c r="Q333" s="216"/>
      <c r="R333" s="216"/>
      <c r="S333" s="216"/>
      <c r="T333" s="216"/>
      <c r="U333" s="216"/>
      <c r="V333" s="215"/>
      <c r="W333" s="215"/>
      <c r="X333" s="215"/>
      <c r="Y333" s="215"/>
      <c r="Z333" s="215"/>
    </row>
    <row r="334" spans="2:26" hidden="1">
      <c r="B334" s="1"/>
      <c r="C334" s="1"/>
      <c r="D334" s="213"/>
      <c r="E334" s="214"/>
      <c r="F334" s="214"/>
      <c r="G334" s="214"/>
      <c r="H334" s="214"/>
      <c r="I334" s="214"/>
      <c r="J334" s="214"/>
      <c r="M334" s="215"/>
      <c r="N334" s="214"/>
      <c r="O334" s="214"/>
      <c r="P334" s="216"/>
      <c r="Q334" s="216"/>
      <c r="R334" s="216"/>
      <c r="S334" s="216"/>
      <c r="T334" s="216"/>
      <c r="U334" s="216"/>
      <c r="V334" s="215"/>
      <c r="W334" s="215"/>
      <c r="X334" s="215"/>
      <c r="Y334" s="215"/>
      <c r="Z334" s="215"/>
    </row>
    <row r="335" spans="2:26" hidden="1">
      <c r="B335" s="1"/>
      <c r="C335" s="1"/>
      <c r="D335" s="213"/>
      <c r="E335" s="214"/>
      <c r="F335" s="214"/>
      <c r="G335" s="214"/>
      <c r="H335" s="214"/>
      <c r="I335" s="214"/>
      <c r="J335" s="214"/>
      <c r="M335" s="215"/>
      <c r="N335" s="214"/>
      <c r="O335" s="214"/>
      <c r="P335" s="216"/>
      <c r="Q335" s="216"/>
      <c r="R335" s="216"/>
      <c r="S335" s="216"/>
      <c r="T335" s="216"/>
      <c r="U335" s="216"/>
      <c r="V335" s="215"/>
      <c r="W335" s="215"/>
      <c r="X335" s="215"/>
      <c r="Y335" s="215"/>
      <c r="Z335" s="215"/>
    </row>
    <row r="336" spans="2:26" hidden="1">
      <c r="B336" s="1"/>
      <c r="C336" s="1"/>
      <c r="D336" s="213"/>
      <c r="E336" s="214"/>
      <c r="F336" s="214"/>
      <c r="G336" s="214"/>
      <c r="H336" s="214"/>
      <c r="I336" s="214"/>
      <c r="J336" s="214"/>
      <c r="M336" s="215"/>
      <c r="N336" s="214"/>
      <c r="O336" s="214"/>
      <c r="P336" s="216"/>
      <c r="Q336" s="216"/>
      <c r="R336" s="216"/>
      <c r="S336" s="216"/>
      <c r="T336" s="216"/>
      <c r="U336" s="216"/>
      <c r="V336" s="215"/>
      <c r="W336" s="215"/>
      <c r="X336" s="215"/>
      <c r="Y336" s="215"/>
      <c r="Z336" s="215"/>
    </row>
    <row r="337" spans="2:26" hidden="1">
      <c r="B337" s="1"/>
      <c r="C337" s="1"/>
      <c r="D337" s="213"/>
      <c r="E337" s="214"/>
      <c r="F337" s="214"/>
      <c r="G337" s="214"/>
      <c r="H337" s="214"/>
      <c r="I337" s="214"/>
      <c r="J337" s="214"/>
      <c r="M337" s="215"/>
      <c r="N337" s="214"/>
      <c r="O337" s="214"/>
      <c r="P337" s="216"/>
      <c r="Q337" s="216"/>
      <c r="R337" s="216"/>
      <c r="S337" s="216"/>
      <c r="T337" s="216"/>
      <c r="U337" s="216"/>
      <c r="V337" s="215"/>
      <c r="W337" s="215"/>
      <c r="X337" s="215"/>
      <c r="Y337" s="215"/>
      <c r="Z337" s="215"/>
    </row>
    <row r="338" spans="2:26" hidden="1">
      <c r="B338" s="1"/>
      <c r="C338" s="1"/>
      <c r="D338" s="213"/>
      <c r="E338" s="214"/>
      <c r="F338" s="214"/>
      <c r="G338" s="214"/>
      <c r="H338" s="214"/>
      <c r="I338" s="214"/>
      <c r="J338" s="214"/>
      <c r="M338" s="215"/>
      <c r="N338" s="214"/>
      <c r="O338" s="214"/>
      <c r="P338" s="216"/>
      <c r="Q338" s="216"/>
      <c r="R338" s="216"/>
      <c r="S338" s="216"/>
      <c r="T338" s="216"/>
      <c r="U338" s="216"/>
      <c r="V338" s="215"/>
      <c r="W338" s="215"/>
      <c r="X338" s="215"/>
      <c r="Y338" s="215"/>
      <c r="Z338" s="215"/>
    </row>
    <row r="339" spans="2:26" hidden="1">
      <c r="B339" s="1"/>
      <c r="C339" s="1"/>
      <c r="D339" s="213"/>
      <c r="E339" s="214"/>
      <c r="F339" s="214"/>
      <c r="G339" s="214"/>
      <c r="H339" s="214"/>
      <c r="I339" s="214"/>
      <c r="J339" s="214"/>
      <c r="M339" s="215"/>
      <c r="N339" s="214"/>
      <c r="O339" s="214"/>
      <c r="P339" s="216"/>
      <c r="Q339" s="216"/>
      <c r="R339" s="216"/>
      <c r="S339" s="216"/>
      <c r="T339" s="216"/>
      <c r="U339" s="216"/>
      <c r="V339" s="215"/>
      <c r="W339" s="215"/>
      <c r="X339" s="215"/>
      <c r="Y339" s="215"/>
      <c r="Z339" s="215"/>
    </row>
    <row r="340" spans="2:26" hidden="1">
      <c r="B340" s="1"/>
      <c r="C340" s="1"/>
      <c r="D340" s="213"/>
      <c r="E340" s="214"/>
      <c r="F340" s="214"/>
      <c r="G340" s="214"/>
      <c r="H340" s="214"/>
      <c r="I340" s="214"/>
      <c r="J340" s="214"/>
      <c r="M340" s="215"/>
      <c r="N340" s="214"/>
      <c r="O340" s="214"/>
      <c r="P340" s="216"/>
      <c r="Q340" s="216"/>
      <c r="R340" s="216"/>
      <c r="S340" s="216"/>
      <c r="T340" s="216"/>
      <c r="U340" s="216"/>
      <c r="V340" s="215"/>
      <c r="W340" s="215"/>
      <c r="X340" s="215"/>
      <c r="Y340" s="215"/>
      <c r="Z340" s="215"/>
    </row>
    <row r="341" spans="2:26" hidden="1">
      <c r="B341" s="1"/>
      <c r="C341" s="1"/>
      <c r="D341" s="213"/>
      <c r="E341" s="214"/>
      <c r="F341" s="214"/>
      <c r="G341" s="214"/>
      <c r="H341" s="214"/>
      <c r="I341" s="214"/>
      <c r="J341" s="214"/>
      <c r="M341" s="215"/>
      <c r="N341" s="214"/>
      <c r="O341" s="214"/>
      <c r="P341" s="216"/>
      <c r="Q341" s="216"/>
      <c r="R341" s="216"/>
      <c r="S341" s="216"/>
      <c r="T341" s="216"/>
      <c r="U341" s="216"/>
      <c r="V341" s="215"/>
      <c r="W341" s="215"/>
      <c r="X341" s="215"/>
      <c r="Y341" s="215"/>
      <c r="Z341" s="215"/>
    </row>
    <row r="342" spans="2:26" hidden="1">
      <c r="B342" s="1"/>
      <c r="C342" s="1"/>
      <c r="D342" s="213"/>
      <c r="E342" s="214"/>
      <c r="F342" s="214"/>
      <c r="G342" s="214"/>
      <c r="H342" s="214"/>
      <c r="I342" s="214"/>
      <c r="J342" s="214"/>
      <c r="M342" s="215"/>
      <c r="N342" s="214"/>
      <c r="O342" s="214"/>
      <c r="P342" s="216"/>
      <c r="Q342" s="216"/>
      <c r="R342" s="216"/>
      <c r="S342" s="216"/>
      <c r="T342" s="216"/>
      <c r="U342" s="216"/>
      <c r="V342" s="215"/>
      <c r="W342" s="215"/>
      <c r="X342" s="215"/>
      <c r="Y342" s="215"/>
      <c r="Z342" s="215"/>
    </row>
    <row r="343" spans="2:26" hidden="1">
      <c r="B343" s="1"/>
      <c r="C343" s="1"/>
      <c r="D343" s="213"/>
      <c r="E343" s="214"/>
      <c r="F343" s="214"/>
      <c r="G343" s="214"/>
      <c r="H343" s="214"/>
      <c r="I343" s="214"/>
      <c r="J343" s="214"/>
      <c r="M343" s="215"/>
      <c r="N343" s="214"/>
      <c r="O343" s="214"/>
      <c r="P343" s="216"/>
      <c r="Q343" s="216"/>
      <c r="R343" s="216"/>
      <c r="S343" s="216"/>
      <c r="T343" s="216"/>
      <c r="U343" s="216"/>
      <c r="V343" s="215"/>
      <c r="W343" s="215"/>
      <c r="X343" s="215"/>
      <c r="Y343" s="215"/>
      <c r="Z343" s="215"/>
    </row>
    <row r="344" spans="2:26" hidden="1">
      <c r="B344" s="1"/>
      <c r="C344" s="1"/>
      <c r="D344" s="213"/>
      <c r="E344" s="214"/>
      <c r="F344" s="214"/>
      <c r="G344" s="214"/>
      <c r="H344" s="214"/>
      <c r="I344" s="214"/>
      <c r="J344" s="214"/>
      <c r="M344" s="215"/>
      <c r="N344" s="214"/>
      <c r="O344" s="214"/>
      <c r="P344" s="216"/>
      <c r="Q344" s="216"/>
      <c r="R344" s="216"/>
      <c r="S344" s="216"/>
      <c r="T344" s="216"/>
      <c r="U344" s="216"/>
      <c r="V344" s="215"/>
      <c r="W344" s="215"/>
      <c r="X344" s="215"/>
      <c r="Y344" s="215"/>
      <c r="Z344" s="215"/>
    </row>
    <row r="345" spans="2:26" hidden="1">
      <c r="B345" s="1"/>
      <c r="C345" s="1"/>
      <c r="D345" s="213"/>
      <c r="E345" s="214"/>
      <c r="F345" s="214"/>
      <c r="G345" s="214"/>
      <c r="H345" s="214"/>
      <c r="I345" s="214"/>
      <c r="J345" s="214"/>
      <c r="M345" s="215"/>
      <c r="N345" s="214"/>
      <c r="O345" s="214"/>
      <c r="P345" s="216"/>
      <c r="Q345" s="216"/>
      <c r="R345" s="216"/>
      <c r="S345" s="216"/>
      <c r="T345" s="216"/>
      <c r="U345" s="216"/>
      <c r="V345" s="215"/>
      <c r="W345" s="215"/>
      <c r="X345" s="215"/>
      <c r="Y345" s="215"/>
      <c r="Z345" s="215"/>
    </row>
    <row r="346" spans="2:26" hidden="1">
      <c r="B346" s="1"/>
      <c r="C346" s="1"/>
      <c r="D346" s="213"/>
      <c r="E346" s="214"/>
      <c r="F346" s="214"/>
      <c r="G346" s="214"/>
      <c r="H346" s="214"/>
      <c r="I346" s="214"/>
      <c r="J346" s="214"/>
      <c r="M346" s="215"/>
      <c r="N346" s="214"/>
      <c r="O346" s="214"/>
      <c r="P346" s="216"/>
      <c r="Q346" s="216"/>
      <c r="R346" s="216"/>
      <c r="S346" s="216"/>
      <c r="T346" s="216"/>
      <c r="U346" s="216"/>
      <c r="V346" s="215"/>
      <c r="W346" s="215"/>
      <c r="X346" s="215"/>
      <c r="Y346" s="215"/>
      <c r="Z346" s="215"/>
    </row>
    <row r="347" spans="2:26" ht="13.5" customHeight="1">
      <c r="B347" s="1"/>
      <c r="C347" s="1"/>
      <c r="D347" s="213"/>
      <c r="E347" s="214"/>
      <c r="F347" s="214"/>
      <c r="G347" s="214"/>
      <c r="H347" s="214"/>
      <c r="I347" s="214"/>
      <c r="J347" s="214"/>
      <c r="K347" s="217"/>
      <c r="L347" s="218"/>
      <c r="M347" s="215"/>
      <c r="N347" s="214"/>
      <c r="O347" s="214"/>
      <c r="P347" s="216"/>
      <c r="Q347" s="216"/>
      <c r="R347" s="216"/>
      <c r="S347" s="216"/>
      <c r="T347" s="216"/>
      <c r="U347" s="216"/>
      <c r="V347" s="215"/>
      <c r="W347" s="215"/>
      <c r="X347" s="215"/>
      <c r="Y347" s="215"/>
      <c r="Z347" s="215"/>
    </row>
    <row r="348" spans="2:26" hidden="1">
      <c r="B348" s="1"/>
      <c r="C348" s="1"/>
      <c r="D348" s="213"/>
      <c r="E348" s="214"/>
      <c r="F348" s="214"/>
      <c r="G348" s="214"/>
      <c r="H348" s="214"/>
      <c r="I348" s="214"/>
      <c r="J348" s="214"/>
      <c r="K348" s="217"/>
      <c r="L348" s="218"/>
      <c r="M348" s="215"/>
      <c r="N348" s="214"/>
      <c r="O348" s="214"/>
      <c r="P348" s="216"/>
      <c r="Q348" s="216"/>
      <c r="R348" s="216"/>
      <c r="S348" s="216"/>
      <c r="T348" s="216"/>
      <c r="U348" s="216"/>
      <c r="V348" s="215"/>
      <c r="W348" s="215"/>
      <c r="X348" s="215"/>
      <c r="Y348" s="215"/>
      <c r="Z348" s="215"/>
    </row>
    <row r="349" spans="2:26" hidden="1">
      <c r="B349" s="1"/>
      <c r="C349" s="1"/>
      <c r="D349" s="213"/>
      <c r="E349" s="214"/>
      <c r="F349" s="214"/>
      <c r="G349" s="214"/>
      <c r="H349" s="214"/>
      <c r="I349" s="214"/>
      <c r="J349" s="214"/>
      <c r="K349" s="217"/>
      <c r="L349" s="218"/>
      <c r="M349" s="215"/>
      <c r="N349" s="214"/>
      <c r="O349" s="214"/>
      <c r="P349" s="216"/>
      <c r="Q349" s="216"/>
      <c r="R349" s="216"/>
      <c r="S349" s="216"/>
      <c r="T349" s="216"/>
      <c r="U349" s="216"/>
      <c r="V349" s="215"/>
      <c r="W349" s="215"/>
      <c r="X349" s="215"/>
      <c r="Y349" s="215"/>
      <c r="Z349" s="215"/>
    </row>
    <row r="350" spans="2:26" hidden="1">
      <c r="B350" s="1"/>
      <c r="C350" s="1"/>
      <c r="D350" s="213"/>
      <c r="E350" s="214"/>
      <c r="F350" s="214"/>
      <c r="G350" s="214"/>
      <c r="H350" s="214"/>
      <c r="I350" s="214"/>
      <c r="J350" s="214"/>
      <c r="K350" s="217"/>
      <c r="L350" s="218"/>
      <c r="M350" s="215"/>
      <c r="N350" s="214"/>
      <c r="O350" s="214"/>
      <c r="P350" s="216"/>
      <c r="Q350" s="216"/>
      <c r="R350" s="216"/>
      <c r="S350" s="216"/>
      <c r="T350" s="216"/>
      <c r="U350" s="216"/>
      <c r="V350" s="215" t="e">
        <f>+N350-N195</f>
        <v>#REF!</v>
      </c>
      <c r="W350" s="215" t="e">
        <f>+V350+F350</f>
        <v>#REF!</v>
      </c>
      <c r="X350" s="215"/>
      <c r="Y350" s="215"/>
      <c r="Z350" s="215"/>
    </row>
    <row r="351" spans="2:26" hidden="1">
      <c r="B351" s="1"/>
      <c r="C351" s="1"/>
      <c r="D351" s="213"/>
      <c r="E351" s="214"/>
      <c r="F351" s="214"/>
      <c r="G351" s="214"/>
      <c r="H351" s="214"/>
      <c r="I351" s="214"/>
      <c r="J351" s="214"/>
      <c r="K351" s="217"/>
      <c r="L351" s="218"/>
      <c r="M351" s="215"/>
      <c r="N351" s="214"/>
      <c r="O351" s="214"/>
      <c r="P351" s="216"/>
      <c r="Q351" s="216"/>
      <c r="R351" s="216"/>
      <c r="S351" s="216"/>
      <c r="T351" s="216"/>
      <c r="U351" s="216"/>
      <c r="V351" s="215"/>
      <c r="W351" s="215"/>
      <c r="X351" s="215"/>
      <c r="Y351" s="215"/>
      <c r="Z351" s="215"/>
    </row>
    <row r="352" spans="2:26" hidden="1">
      <c r="B352" s="1"/>
      <c r="C352" s="1"/>
      <c r="D352" s="213"/>
      <c r="E352" s="214"/>
      <c r="F352" s="214"/>
      <c r="G352" s="214"/>
      <c r="H352" s="214"/>
      <c r="I352" s="214"/>
      <c r="J352" s="214"/>
      <c r="K352" s="217"/>
      <c r="L352" s="218"/>
      <c r="M352" s="215"/>
      <c r="N352" s="214"/>
      <c r="O352" s="214"/>
      <c r="P352" s="216"/>
      <c r="Q352" s="216"/>
      <c r="R352" s="216"/>
      <c r="S352" s="216"/>
      <c r="T352" s="216"/>
      <c r="U352" s="216"/>
      <c r="V352" s="215"/>
      <c r="W352" s="215"/>
      <c r="X352" s="215"/>
      <c r="Y352" s="215"/>
      <c r="Z352" s="215"/>
    </row>
    <row r="353" spans="2:26" hidden="1">
      <c r="B353" s="1"/>
      <c r="C353" s="1"/>
      <c r="D353" s="213"/>
      <c r="E353" s="214"/>
      <c r="F353" s="214"/>
      <c r="G353" s="214"/>
      <c r="H353" s="214"/>
      <c r="I353" s="214"/>
      <c r="J353" s="214"/>
      <c r="K353" s="217"/>
      <c r="L353" s="218"/>
      <c r="M353" s="215"/>
      <c r="N353" s="214"/>
      <c r="O353" s="214"/>
      <c r="P353" s="216"/>
      <c r="Q353" s="216"/>
      <c r="R353" s="216"/>
      <c r="S353" s="216"/>
      <c r="T353" s="216"/>
      <c r="U353" s="216"/>
      <c r="V353" s="215"/>
      <c r="W353" s="215"/>
      <c r="X353" s="215"/>
      <c r="Y353" s="215"/>
      <c r="Z353" s="215"/>
    </row>
    <row r="354" spans="2:26" hidden="1">
      <c r="B354" s="1"/>
      <c r="C354" s="1"/>
      <c r="D354" s="213"/>
      <c r="E354" s="214"/>
      <c r="F354" s="214"/>
      <c r="G354" s="214"/>
      <c r="H354" s="214"/>
      <c r="I354" s="214"/>
      <c r="J354" s="214"/>
      <c r="K354" s="217"/>
      <c r="L354" s="218"/>
      <c r="M354" s="215"/>
      <c r="N354" s="214"/>
      <c r="O354" s="214"/>
      <c r="P354" s="216"/>
      <c r="Q354" s="216"/>
      <c r="R354" s="216"/>
      <c r="S354" s="216"/>
      <c r="T354" s="216"/>
      <c r="U354" s="216"/>
      <c r="V354" s="215">
        <f>+'[14]PPTO GASTOS 2022 (2)'!T1+'[14]PPTO GASTOS 2022 (2)'!T2</f>
        <v>0</v>
      </c>
      <c r="W354" s="215">
        <f>+N354-V354</f>
        <v>0</v>
      </c>
      <c r="X354" s="215"/>
      <c r="Y354" s="215"/>
      <c r="Z354" s="215"/>
    </row>
    <row r="355" spans="2:26" hidden="1">
      <c r="B355" s="1"/>
      <c r="C355" s="1"/>
      <c r="D355" s="213"/>
      <c r="E355" s="214"/>
      <c r="F355" s="214"/>
      <c r="G355" s="214"/>
      <c r="H355" s="214"/>
      <c r="I355" s="214"/>
      <c r="J355" s="214"/>
      <c r="K355" s="217"/>
      <c r="L355" s="218"/>
      <c r="M355" s="215"/>
      <c r="N355" s="214"/>
      <c r="O355" s="214"/>
      <c r="P355" s="216"/>
      <c r="Q355" s="216"/>
      <c r="R355" s="216"/>
      <c r="S355" s="216"/>
      <c r="T355" s="216"/>
      <c r="U355" s="216"/>
      <c r="V355" s="215">
        <f>+'[14]PPTO GASTOS 2022 (2)'!N336-'[14]PPTO GASTOS 2022 (2)'!N342</f>
        <v>18451407198.609997</v>
      </c>
      <c r="W355" s="215">
        <f>+N355-V355</f>
        <v>-18451407198.609997</v>
      </c>
      <c r="X355" s="215"/>
      <c r="Y355" s="215"/>
      <c r="Z355" s="215"/>
    </row>
    <row r="356" spans="2:26" hidden="1">
      <c r="B356" s="1"/>
      <c r="C356" s="1"/>
      <c r="D356" s="213"/>
      <c r="E356" s="214"/>
      <c r="F356" s="214"/>
      <c r="G356" s="214"/>
      <c r="H356" s="214"/>
      <c r="I356" s="214"/>
      <c r="J356" s="214"/>
      <c r="K356" s="217"/>
      <c r="L356" s="218"/>
      <c r="M356" s="215"/>
      <c r="N356" s="214"/>
      <c r="O356" s="214"/>
      <c r="P356" s="216"/>
      <c r="Q356" s="216"/>
      <c r="R356" s="216"/>
      <c r="S356" s="216"/>
      <c r="T356" s="216"/>
      <c r="U356" s="216"/>
      <c r="V356" s="215">
        <f>+'[14]PPTO GASTOS 2022 (2)'!N512</f>
        <v>1689250000</v>
      </c>
      <c r="W356" s="215">
        <f>+N356-V356</f>
        <v>-1689250000</v>
      </c>
      <c r="X356" s="215"/>
      <c r="Y356" s="215"/>
      <c r="Z356" s="215"/>
    </row>
    <row r="357" spans="2:26" hidden="1">
      <c r="B357" s="1"/>
      <c r="C357" s="1"/>
      <c r="D357" s="213"/>
      <c r="E357" s="214"/>
      <c r="F357" s="214"/>
      <c r="G357" s="214"/>
      <c r="H357" s="214"/>
      <c r="I357" s="214"/>
      <c r="J357" s="214"/>
      <c r="K357" s="217"/>
      <c r="L357" s="218"/>
      <c r="M357" s="215"/>
      <c r="N357" s="214"/>
      <c r="O357" s="214"/>
      <c r="P357" s="216"/>
      <c r="Q357" s="216"/>
      <c r="R357" s="216"/>
      <c r="S357" s="216"/>
      <c r="T357" s="216"/>
      <c r="U357" s="216"/>
      <c r="V357" s="215"/>
      <c r="W357" s="215"/>
      <c r="X357" s="215"/>
      <c r="Y357" s="215"/>
      <c r="Z357" s="215"/>
    </row>
    <row r="358" spans="2:26" hidden="1">
      <c r="B358" s="1"/>
      <c r="C358" s="1"/>
      <c r="D358" s="213"/>
      <c r="E358" s="138"/>
      <c r="F358" s="138"/>
      <c r="G358" s="214"/>
      <c r="H358" s="214"/>
      <c r="I358" s="214"/>
      <c r="J358" s="214"/>
      <c r="K358" s="217"/>
      <c r="L358" s="218"/>
      <c r="M358" s="215"/>
      <c r="N358" s="214"/>
      <c r="O358" s="214"/>
      <c r="P358" s="216"/>
      <c r="Q358" s="216"/>
      <c r="R358" s="216"/>
      <c r="S358" s="216"/>
      <c r="T358" s="216"/>
      <c r="U358" s="216"/>
      <c r="V358" s="215"/>
      <c r="W358" s="215"/>
      <c r="X358" s="215"/>
      <c r="Y358" s="215"/>
      <c r="Z358" s="215"/>
    </row>
    <row r="359" spans="2:26">
      <c r="B359" s="1"/>
      <c r="C359" s="1"/>
      <c r="D359" s="213"/>
      <c r="E359" s="219"/>
      <c r="F359" s="219"/>
      <c r="G359" s="214"/>
      <c r="H359" s="214"/>
      <c r="I359" s="214"/>
      <c r="J359" s="214"/>
      <c r="K359" s="217"/>
      <c r="L359" s="218"/>
      <c r="M359" s="215"/>
      <c r="N359" s="214"/>
      <c r="O359" s="214"/>
      <c r="P359" s="216"/>
      <c r="Q359" s="216"/>
      <c r="R359" s="216"/>
      <c r="S359" s="216"/>
      <c r="T359" s="216"/>
      <c r="U359" s="216"/>
      <c r="V359" s="215"/>
      <c r="W359" s="215"/>
      <c r="X359" s="215"/>
      <c r="Y359" s="215"/>
      <c r="Z359" s="215"/>
    </row>
    <row r="360" spans="2:26" ht="18" customHeight="1">
      <c r="B360" s="1"/>
      <c r="C360" s="220"/>
      <c r="E360" s="222"/>
      <c r="F360" s="223"/>
      <c r="G360" s="214"/>
      <c r="H360" s="214"/>
      <c r="I360" s="214"/>
      <c r="J360" s="214"/>
      <c r="K360" s="217"/>
      <c r="L360" s="218"/>
      <c r="M360" s="215"/>
      <c r="N360" s="214"/>
      <c r="O360" s="214"/>
      <c r="P360" s="216"/>
      <c r="Q360" s="216"/>
      <c r="R360" s="216"/>
      <c r="S360" s="216"/>
      <c r="T360" s="216"/>
      <c r="U360" s="216"/>
      <c r="V360" s="215"/>
      <c r="W360" s="215"/>
      <c r="X360" s="215"/>
      <c r="Y360" s="215"/>
      <c r="Z360" s="215"/>
    </row>
    <row r="361" spans="2:26">
      <c r="B361" s="224"/>
      <c r="C361" s="225"/>
      <c r="D361" s="226"/>
      <c r="E361" s="227"/>
      <c r="F361" s="227"/>
      <c r="G361" s="214"/>
      <c r="H361" s="214"/>
      <c r="I361" s="214"/>
      <c r="J361" s="214"/>
      <c r="K361" s="217"/>
      <c r="L361" s="218"/>
      <c r="M361" s="215"/>
      <c r="N361" s="214"/>
      <c r="O361" s="214"/>
      <c r="P361" s="216"/>
      <c r="Q361" s="216"/>
      <c r="R361" s="216"/>
      <c r="S361" s="216"/>
      <c r="T361" s="216"/>
      <c r="U361" s="216"/>
      <c r="V361" s="215"/>
      <c r="W361" s="215"/>
      <c r="X361" s="215"/>
      <c r="Y361" s="215"/>
      <c r="Z361" s="215"/>
    </row>
    <row r="362" spans="2:26" ht="7.5" customHeight="1">
      <c r="B362" s="1"/>
      <c r="C362" s="225"/>
      <c r="D362" s="226"/>
      <c r="E362" s="227"/>
      <c r="F362" s="228"/>
      <c r="G362" s="214"/>
      <c r="H362" s="214"/>
      <c r="I362" s="214"/>
      <c r="J362" s="214"/>
      <c r="K362" s="217"/>
      <c r="L362" s="218"/>
      <c r="M362" s="215"/>
      <c r="N362" s="214"/>
      <c r="O362" s="214"/>
      <c r="P362" s="216"/>
      <c r="Q362" s="216"/>
      <c r="R362" s="216"/>
      <c r="S362" s="216"/>
      <c r="T362" s="216"/>
      <c r="U362" s="216"/>
      <c r="V362" s="215"/>
      <c r="W362" s="215"/>
      <c r="X362" s="215"/>
      <c r="Y362" s="215"/>
      <c r="Z362" s="215"/>
    </row>
    <row r="363" spans="2:26">
      <c r="B363" s="1"/>
      <c r="C363" s="225"/>
      <c r="D363" s="226"/>
      <c r="E363" s="229"/>
      <c r="F363" s="228"/>
      <c r="G363" s="214"/>
      <c r="H363" s="214"/>
      <c r="I363" s="214"/>
      <c r="J363" s="214"/>
      <c r="K363" s="217"/>
      <c r="L363" s="218"/>
      <c r="M363" s="215"/>
      <c r="N363" s="214"/>
      <c r="O363" s="214"/>
      <c r="P363" s="216"/>
      <c r="Q363" s="216"/>
      <c r="R363" s="216"/>
      <c r="S363" s="216"/>
      <c r="T363" s="216"/>
      <c r="U363" s="216"/>
      <c r="V363" s="215"/>
      <c r="W363" s="215"/>
      <c r="X363" s="215"/>
      <c r="Y363" s="215"/>
      <c r="Z363" s="215"/>
    </row>
    <row r="364" spans="2:26">
      <c r="B364" s="1"/>
      <c r="C364" s="225"/>
      <c r="D364" s="226"/>
      <c r="E364" s="230"/>
      <c r="F364" s="231"/>
      <c r="G364" s="214"/>
      <c r="H364" s="214"/>
      <c r="I364" s="214"/>
      <c r="J364" s="214"/>
      <c r="K364" s="217"/>
      <c r="L364" s="218"/>
      <c r="M364" s="215"/>
      <c r="N364" s="214"/>
      <c r="O364" s="214"/>
      <c r="P364" s="216"/>
      <c r="Q364" s="216"/>
      <c r="R364" s="216"/>
      <c r="S364" s="216"/>
      <c r="T364" s="216"/>
      <c r="U364" s="216"/>
      <c r="V364" s="215"/>
      <c r="W364" s="215"/>
      <c r="X364" s="215"/>
      <c r="Y364" s="215"/>
      <c r="Z364" s="215"/>
    </row>
    <row r="365" spans="2:26">
      <c r="B365" s="1"/>
      <c r="C365" s="225"/>
      <c r="D365" s="213"/>
      <c r="E365" s="232"/>
      <c r="F365" s="233"/>
      <c r="G365" s="214"/>
      <c r="H365" s="214"/>
      <c r="I365" s="214"/>
      <c r="J365" s="214"/>
      <c r="K365" s="217"/>
      <c r="L365" s="218"/>
      <c r="M365" s="215"/>
      <c r="N365" s="214"/>
      <c r="O365" s="214"/>
      <c r="P365" s="216"/>
      <c r="Q365" s="216"/>
      <c r="R365" s="216"/>
      <c r="S365" s="216"/>
      <c r="T365" s="216"/>
      <c r="U365" s="216"/>
      <c r="V365" s="215"/>
      <c r="W365" s="215"/>
      <c r="X365" s="215"/>
      <c r="Y365" s="215"/>
      <c r="Z365" s="215"/>
    </row>
    <row r="366" spans="2:26">
      <c r="B366" s="1"/>
      <c r="C366" s="234"/>
      <c r="D366" s="213"/>
      <c r="E366" s="235"/>
      <c r="F366" s="214"/>
      <c r="G366" s="214"/>
      <c r="H366" s="214"/>
      <c r="I366" s="214"/>
      <c r="J366" s="214"/>
      <c r="K366" s="217"/>
      <c r="L366" s="218"/>
      <c r="M366" s="215"/>
      <c r="N366" s="214"/>
      <c r="O366" s="214"/>
      <c r="P366" s="216"/>
      <c r="Q366" s="216"/>
      <c r="R366" s="216"/>
      <c r="S366" s="216"/>
      <c r="T366" s="216"/>
      <c r="U366" s="216"/>
      <c r="V366" s="215"/>
      <c r="W366" s="215"/>
      <c r="X366" s="215"/>
      <c r="Y366" s="215"/>
      <c r="Z366" s="215"/>
    </row>
    <row r="367" spans="2:26">
      <c r="B367" s="1"/>
      <c r="C367" s="234"/>
      <c r="D367" s="213"/>
      <c r="E367" s="235"/>
      <c r="F367" s="236"/>
      <c r="G367" s="214"/>
      <c r="H367" s="214"/>
      <c r="I367" s="214"/>
      <c r="J367" s="214"/>
      <c r="K367" s="217"/>
      <c r="L367" s="218"/>
      <c r="M367" s="215"/>
      <c r="N367" s="214"/>
      <c r="O367" s="214"/>
      <c r="P367" s="216"/>
      <c r="Q367" s="216"/>
      <c r="R367" s="216"/>
      <c r="S367" s="216"/>
      <c r="T367" s="216"/>
      <c r="U367" s="216"/>
      <c r="V367" s="215"/>
      <c r="W367" s="215"/>
      <c r="X367" s="215"/>
      <c r="Y367" s="215"/>
      <c r="Z367" s="215"/>
    </row>
    <row r="368" spans="2:26" ht="16.5">
      <c r="B368" s="1"/>
      <c r="C368" s="234"/>
      <c r="D368" s="237"/>
      <c r="E368" s="238"/>
      <c r="F368" s="239"/>
      <c r="G368" s="214"/>
      <c r="H368" s="214"/>
      <c r="I368" s="214"/>
      <c r="J368" s="214"/>
      <c r="K368" s="217"/>
      <c r="L368" s="218"/>
      <c r="M368" s="215"/>
      <c r="N368" s="214"/>
      <c r="O368" s="214"/>
      <c r="P368" s="216"/>
      <c r="Q368" s="216"/>
      <c r="R368" s="216"/>
      <c r="S368" s="216"/>
      <c r="T368" s="216"/>
      <c r="U368" s="216"/>
      <c r="V368" s="215"/>
      <c r="W368" s="215"/>
      <c r="X368" s="215"/>
      <c r="Y368" s="215"/>
      <c r="Z368" s="215"/>
    </row>
    <row r="369" spans="2:26">
      <c r="B369" s="1"/>
      <c r="C369" s="1"/>
      <c r="D369" s="213"/>
      <c r="E369" s="214"/>
      <c r="F369" s="214"/>
      <c r="G369" s="214"/>
      <c r="H369" s="214"/>
      <c r="I369" s="214"/>
      <c r="J369" s="214"/>
      <c r="K369" s="217"/>
      <c r="L369" s="218"/>
      <c r="M369" s="215"/>
      <c r="N369" s="214"/>
      <c r="O369" s="214"/>
      <c r="P369" s="216"/>
      <c r="Q369" s="216"/>
      <c r="R369" s="216"/>
      <c r="S369" s="216"/>
      <c r="T369" s="216"/>
      <c r="U369" s="216"/>
      <c r="V369" s="215"/>
      <c r="W369" s="215"/>
      <c r="X369" s="215"/>
      <c r="Y369" s="215"/>
      <c r="Z369" s="215"/>
    </row>
    <row r="370" spans="2:26">
      <c r="B370" s="1"/>
      <c r="C370" s="1"/>
      <c r="D370" s="213"/>
      <c r="E370" s="214"/>
      <c r="F370" s="214"/>
      <c r="G370" s="214"/>
      <c r="H370" s="214"/>
      <c r="I370" s="214"/>
      <c r="J370" s="214"/>
      <c r="K370" s="217"/>
      <c r="L370" s="218"/>
      <c r="M370" s="215"/>
      <c r="N370" s="214"/>
      <c r="O370" s="214"/>
      <c r="P370" s="216"/>
      <c r="Q370" s="216"/>
      <c r="R370" s="216"/>
      <c r="S370" s="216"/>
      <c r="T370" s="216"/>
      <c r="U370" s="216"/>
      <c r="V370" s="215"/>
      <c r="W370" s="215"/>
      <c r="X370" s="215"/>
      <c r="Y370" s="215"/>
      <c r="Z370" s="215"/>
    </row>
    <row r="371" spans="2:26">
      <c r="B371" s="1"/>
      <c r="C371" s="1"/>
      <c r="D371" s="213"/>
      <c r="E371" s="214"/>
      <c r="F371" s="214"/>
      <c r="G371" s="214"/>
      <c r="H371" s="214"/>
      <c r="I371" s="214"/>
      <c r="J371" s="214"/>
      <c r="M371" s="215"/>
      <c r="N371" s="214"/>
      <c r="O371" s="214"/>
      <c r="P371" s="216"/>
      <c r="Q371" s="216"/>
      <c r="R371" s="216"/>
      <c r="S371" s="216"/>
      <c r="T371" s="216"/>
      <c r="U371" s="216"/>
      <c r="V371" s="215"/>
      <c r="W371" s="215"/>
      <c r="X371" s="215"/>
      <c r="Y371" s="215"/>
      <c r="Z371" s="215"/>
    </row>
    <row r="372" spans="2:26">
      <c r="B372" s="1"/>
      <c r="C372" s="1"/>
      <c r="D372" s="213"/>
      <c r="E372" s="214"/>
      <c r="F372" s="214"/>
      <c r="G372" s="214"/>
      <c r="H372" s="214"/>
      <c r="I372" s="214"/>
      <c r="J372" s="214"/>
      <c r="M372" s="215"/>
      <c r="N372" s="214"/>
      <c r="O372" s="214"/>
      <c r="P372" s="216"/>
      <c r="Q372" s="216"/>
      <c r="R372" s="216"/>
      <c r="S372" s="216"/>
      <c r="T372" s="216"/>
      <c r="U372" s="216"/>
      <c r="V372" s="215"/>
      <c r="W372" s="215"/>
      <c r="X372" s="215"/>
      <c r="Y372" s="215"/>
      <c r="Z372" s="215"/>
    </row>
    <row r="373" spans="2:26">
      <c r="B373" s="1"/>
      <c r="C373" s="1"/>
      <c r="D373" s="213"/>
      <c r="E373" s="214"/>
      <c r="F373" s="214"/>
      <c r="G373" s="214"/>
      <c r="H373" s="214"/>
      <c r="I373" s="214"/>
      <c r="J373" s="214"/>
      <c r="M373" s="215"/>
      <c r="N373" s="214"/>
      <c r="O373" s="214"/>
      <c r="P373" s="216"/>
      <c r="Q373" s="216"/>
      <c r="R373" s="216"/>
      <c r="S373" s="216"/>
      <c r="T373" s="216"/>
      <c r="U373" s="216"/>
      <c r="V373" s="215"/>
      <c r="W373" s="215"/>
      <c r="X373" s="215"/>
      <c r="Y373" s="215"/>
      <c r="Z373" s="215"/>
    </row>
    <row r="374" spans="2:26">
      <c r="B374" s="1"/>
      <c r="C374" s="1"/>
      <c r="D374" s="213"/>
      <c r="E374" s="214"/>
      <c r="F374" s="214"/>
      <c r="G374" s="214"/>
      <c r="H374" s="214"/>
      <c r="I374" s="214"/>
      <c r="J374" s="214"/>
      <c r="M374" s="215"/>
      <c r="N374" s="214"/>
      <c r="O374" s="214"/>
      <c r="P374" s="216"/>
      <c r="Q374" s="216"/>
      <c r="R374" s="216"/>
      <c r="S374" s="216"/>
      <c r="T374" s="216"/>
      <c r="U374" s="216"/>
      <c r="V374" s="215"/>
      <c r="W374" s="215"/>
      <c r="X374" s="215"/>
      <c r="Y374" s="215"/>
      <c r="Z374" s="215"/>
    </row>
    <row r="375" spans="2:26">
      <c r="B375" s="1"/>
      <c r="C375" s="1"/>
      <c r="D375" s="213"/>
      <c r="E375" s="214"/>
      <c r="F375" s="214"/>
      <c r="G375" s="214"/>
      <c r="H375" s="214"/>
      <c r="I375" s="214"/>
      <c r="J375" s="214"/>
      <c r="M375" s="215"/>
      <c r="N375" s="214"/>
      <c r="O375" s="214"/>
      <c r="P375" s="216"/>
      <c r="Q375" s="216"/>
      <c r="R375" s="216"/>
      <c r="S375" s="216"/>
      <c r="T375" s="216"/>
      <c r="U375" s="216"/>
      <c r="V375" s="215"/>
      <c r="W375" s="215"/>
      <c r="X375" s="215"/>
      <c r="Y375" s="215"/>
      <c r="Z375" s="215"/>
    </row>
    <row r="376" spans="2:26">
      <c r="B376" s="1"/>
      <c r="C376" s="1"/>
      <c r="D376" s="213"/>
      <c r="E376" s="214"/>
      <c r="F376" s="214"/>
      <c r="G376" s="214"/>
      <c r="H376" s="214"/>
      <c r="I376" s="214"/>
      <c r="J376" s="214"/>
      <c r="M376" s="215"/>
      <c r="N376" s="214"/>
      <c r="O376" s="214"/>
      <c r="P376" s="216"/>
      <c r="Q376" s="216"/>
      <c r="R376" s="216"/>
      <c r="S376" s="216"/>
      <c r="T376" s="216"/>
      <c r="U376" s="216"/>
      <c r="V376" s="215"/>
      <c r="W376" s="215"/>
      <c r="X376" s="215"/>
      <c r="Y376" s="215"/>
      <c r="Z376" s="215"/>
    </row>
    <row r="377" spans="2:26">
      <c r="B377" s="1"/>
      <c r="C377" s="1"/>
      <c r="D377" s="213"/>
      <c r="E377" s="214"/>
      <c r="F377" s="214"/>
      <c r="G377" s="214"/>
      <c r="H377" s="214"/>
      <c r="I377" s="214"/>
      <c r="J377" s="214"/>
      <c r="M377" s="215"/>
      <c r="N377" s="214"/>
      <c r="O377" s="214"/>
      <c r="P377" s="216"/>
      <c r="Q377" s="216"/>
      <c r="R377" s="216"/>
      <c r="S377" s="216"/>
      <c r="T377" s="216"/>
      <c r="U377" s="216"/>
      <c r="V377" s="215"/>
      <c r="W377" s="215"/>
      <c r="X377" s="215"/>
      <c r="Y377" s="215"/>
      <c r="Z377" s="215"/>
    </row>
    <row r="378" spans="2:26">
      <c r="B378" s="1"/>
      <c r="C378" s="1"/>
      <c r="D378" s="213"/>
      <c r="E378" s="214"/>
      <c r="F378" s="214"/>
      <c r="G378" s="214"/>
      <c r="H378" s="214"/>
      <c r="I378" s="214"/>
      <c r="J378" s="214"/>
      <c r="M378" s="215"/>
      <c r="N378" s="214"/>
      <c r="O378" s="214"/>
      <c r="P378" s="216"/>
      <c r="Q378" s="216"/>
      <c r="R378" s="216"/>
      <c r="S378" s="216"/>
      <c r="T378" s="216"/>
      <c r="U378" s="216"/>
      <c r="V378" s="215"/>
      <c r="W378" s="215"/>
      <c r="X378" s="215"/>
      <c r="Y378" s="215"/>
      <c r="Z378" s="215"/>
    </row>
    <row r="379" spans="2:26">
      <c r="B379" s="1"/>
      <c r="C379" s="1"/>
      <c r="D379" s="213"/>
      <c r="E379" s="214"/>
      <c r="F379" s="214"/>
      <c r="G379" s="214"/>
      <c r="H379" s="214"/>
      <c r="I379" s="214"/>
      <c r="J379" s="214"/>
      <c r="M379" s="215"/>
      <c r="N379" s="214"/>
      <c r="O379" s="214"/>
      <c r="P379" s="216"/>
      <c r="Q379" s="216"/>
      <c r="R379" s="216"/>
      <c r="S379" s="216"/>
      <c r="T379" s="216"/>
      <c r="U379" s="216"/>
      <c r="V379" s="215"/>
      <c r="W379" s="215"/>
      <c r="X379" s="215"/>
      <c r="Y379" s="215"/>
      <c r="Z379" s="215"/>
    </row>
    <row r="380" spans="2:26">
      <c r="B380" s="1"/>
      <c r="C380" s="1"/>
      <c r="D380" s="213"/>
      <c r="E380" s="214"/>
      <c r="F380" s="214"/>
      <c r="G380" s="214"/>
      <c r="H380" s="214"/>
      <c r="I380" s="214"/>
      <c r="J380" s="214"/>
      <c r="M380" s="215"/>
      <c r="N380" s="214"/>
      <c r="O380" s="214"/>
      <c r="P380" s="216"/>
      <c r="Q380" s="216"/>
      <c r="R380" s="216"/>
      <c r="S380" s="216"/>
      <c r="T380" s="216"/>
      <c r="U380" s="216"/>
      <c r="V380" s="215"/>
      <c r="W380" s="215"/>
      <c r="X380" s="215"/>
      <c r="Y380" s="215"/>
      <c r="Z380" s="215"/>
    </row>
    <row r="381" spans="2:26">
      <c r="B381" s="1"/>
      <c r="C381" s="1"/>
      <c r="D381" s="213"/>
      <c r="E381" s="214"/>
      <c r="F381" s="214"/>
      <c r="G381" s="214"/>
      <c r="H381" s="214"/>
      <c r="I381" s="214"/>
      <c r="J381" s="214"/>
      <c r="M381" s="215"/>
      <c r="N381" s="214"/>
      <c r="O381" s="214"/>
      <c r="P381" s="216"/>
      <c r="Q381" s="216"/>
      <c r="R381" s="216"/>
      <c r="S381" s="216"/>
      <c r="T381" s="216"/>
      <c r="U381" s="216"/>
      <c r="V381" s="215"/>
      <c r="W381" s="215"/>
      <c r="X381" s="215"/>
      <c r="Y381" s="215"/>
      <c r="Z381" s="215"/>
    </row>
    <row r="382" spans="2:26">
      <c r="B382" s="1"/>
      <c r="C382" s="1"/>
      <c r="D382" s="213"/>
      <c r="E382" s="214"/>
      <c r="F382" s="214"/>
      <c r="G382" s="214"/>
      <c r="H382" s="214"/>
      <c r="I382" s="214"/>
      <c r="J382" s="214"/>
      <c r="M382" s="215"/>
      <c r="N382" s="214"/>
      <c r="O382" s="214"/>
      <c r="P382" s="216"/>
      <c r="Q382" s="216"/>
      <c r="R382" s="216"/>
      <c r="S382" s="216"/>
      <c r="T382" s="216"/>
      <c r="U382" s="216"/>
      <c r="V382" s="215"/>
      <c r="W382" s="215"/>
      <c r="X382" s="215"/>
      <c r="Y382" s="215"/>
      <c r="Z382" s="215"/>
    </row>
    <row r="383" spans="2:26">
      <c r="B383" s="1"/>
      <c r="C383" s="1"/>
      <c r="D383" s="213"/>
      <c r="E383" s="214"/>
      <c r="F383" s="214"/>
      <c r="G383" s="214"/>
      <c r="H383" s="214"/>
      <c r="I383" s="214"/>
      <c r="J383" s="214"/>
      <c r="M383" s="215"/>
      <c r="N383" s="214"/>
      <c r="O383" s="214"/>
      <c r="P383" s="216"/>
      <c r="Q383" s="216"/>
      <c r="R383" s="216"/>
      <c r="S383" s="216"/>
      <c r="T383" s="216"/>
      <c r="U383" s="216"/>
      <c r="V383" s="215"/>
      <c r="W383" s="215"/>
      <c r="X383" s="215"/>
      <c r="Y383" s="215"/>
      <c r="Z383" s="215"/>
    </row>
    <row r="384" spans="2:26">
      <c r="B384" s="1"/>
      <c r="C384" s="1"/>
      <c r="D384" s="213"/>
      <c r="E384" s="214"/>
      <c r="F384" s="214"/>
      <c r="G384" s="214"/>
      <c r="H384" s="214"/>
      <c r="I384" s="214"/>
      <c r="J384" s="214"/>
      <c r="M384" s="215"/>
      <c r="N384" s="214"/>
      <c r="O384" s="214"/>
      <c r="P384" s="216"/>
      <c r="Q384" s="216"/>
      <c r="R384" s="216"/>
      <c r="S384" s="216"/>
      <c r="T384" s="216"/>
      <c r="U384" s="216"/>
      <c r="V384" s="215"/>
      <c r="W384" s="215"/>
      <c r="X384" s="215"/>
      <c r="Y384" s="215"/>
      <c r="Z384" s="215"/>
    </row>
    <row r="385" spans="2:26">
      <c r="B385" s="1"/>
      <c r="C385" s="1"/>
      <c r="D385" s="213"/>
      <c r="E385" s="214"/>
      <c r="F385" s="214"/>
      <c r="G385" s="214"/>
      <c r="H385" s="214"/>
      <c r="I385" s="214"/>
      <c r="J385" s="214"/>
      <c r="M385" s="215"/>
      <c r="N385" s="214"/>
      <c r="O385" s="214"/>
      <c r="P385" s="216"/>
      <c r="Q385" s="216"/>
      <c r="R385" s="216"/>
      <c r="S385" s="216"/>
      <c r="T385" s="216"/>
      <c r="U385" s="216"/>
      <c r="V385" s="215"/>
      <c r="W385" s="215"/>
      <c r="X385" s="215"/>
      <c r="Y385" s="215"/>
      <c r="Z385" s="215"/>
    </row>
    <row r="386" spans="2:26">
      <c r="B386" s="1"/>
      <c r="C386" s="1"/>
      <c r="D386" s="213"/>
      <c r="E386" s="214"/>
      <c r="F386" s="214"/>
      <c r="G386" s="214"/>
      <c r="H386" s="214"/>
      <c r="I386" s="214"/>
      <c r="J386" s="214"/>
      <c r="M386" s="215"/>
      <c r="N386" s="214"/>
      <c r="O386" s="214"/>
      <c r="P386" s="216"/>
      <c r="Q386" s="216"/>
      <c r="R386" s="216"/>
      <c r="S386" s="216"/>
      <c r="T386" s="216"/>
      <c r="U386" s="216"/>
      <c r="V386" s="215"/>
      <c r="W386" s="215"/>
      <c r="X386" s="215"/>
      <c r="Y386" s="215"/>
      <c r="Z386" s="215"/>
    </row>
    <row r="387" spans="2:26">
      <c r="B387" s="1"/>
      <c r="C387" s="1"/>
      <c r="D387" s="213"/>
      <c r="E387" s="214"/>
      <c r="F387" s="214"/>
      <c r="G387" s="214"/>
      <c r="H387" s="214"/>
      <c r="I387" s="214"/>
      <c r="J387" s="214"/>
      <c r="M387" s="215"/>
      <c r="N387" s="214"/>
      <c r="O387" s="214"/>
      <c r="P387" s="216"/>
      <c r="Q387" s="216"/>
      <c r="R387" s="216"/>
      <c r="S387" s="216"/>
      <c r="T387" s="216"/>
      <c r="U387" s="216"/>
      <c r="V387" s="215"/>
      <c r="W387" s="215"/>
      <c r="X387" s="215"/>
      <c r="Y387" s="215"/>
      <c r="Z387" s="215"/>
    </row>
    <row r="388" spans="2:26">
      <c r="B388" s="1"/>
      <c r="C388" s="1"/>
      <c r="D388" s="213"/>
      <c r="E388" s="214"/>
      <c r="F388" s="214"/>
      <c r="G388" s="214"/>
      <c r="H388" s="214"/>
      <c r="I388" s="214"/>
      <c r="J388" s="214"/>
      <c r="M388" s="215"/>
      <c r="N388" s="214"/>
      <c r="O388" s="214"/>
      <c r="P388" s="216"/>
      <c r="Q388" s="216"/>
      <c r="R388" s="216"/>
      <c r="S388" s="216"/>
      <c r="T388" s="216"/>
      <c r="U388" s="216"/>
      <c r="V388" s="215"/>
      <c r="W388" s="215"/>
      <c r="X388" s="215"/>
      <c r="Y388" s="215"/>
      <c r="Z388" s="215"/>
    </row>
    <row r="389" spans="2:26">
      <c r="B389" s="1"/>
      <c r="C389" s="1"/>
      <c r="D389" s="213"/>
      <c r="E389" s="214"/>
      <c r="F389" s="214"/>
      <c r="G389" s="214"/>
      <c r="H389" s="214"/>
      <c r="I389" s="214"/>
      <c r="J389" s="214"/>
      <c r="M389" s="215"/>
      <c r="N389" s="214"/>
      <c r="O389" s="214"/>
      <c r="P389" s="216"/>
      <c r="Q389" s="216"/>
      <c r="R389" s="216"/>
      <c r="S389" s="216"/>
      <c r="T389" s="216"/>
      <c r="U389" s="216"/>
      <c r="V389" s="215"/>
      <c r="W389" s="215"/>
      <c r="X389" s="215"/>
      <c r="Y389" s="215"/>
      <c r="Z389" s="215"/>
    </row>
    <row r="390" spans="2:26">
      <c r="B390" s="1"/>
      <c r="C390" s="1"/>
      <c r="D390" s="213"/>
      <c r="E390" s="214"/>
      <c r="F390" s="214"/>
      <c r="G390" s="214"/>
      <c r="H390" s="214"/>
      <c r="I390" s="214"/>
      <c r="J390" s="214"/>
      <c r="M390" s="215"/>
      <c r="N390" s="214"/>
      <c r="O390" s="214"/>
      <c r="P390" s="216"/>
      <c r="Q390" s="216"/>
      <c r="R390" s="216"/>
      <c r="S390" s="216"/>
      <c r="T390" s="216"/>
      <c r="U390" s="216"/>
      <c r="V390" s="215"/>
      <c r="W390" s="215"/>
      <c r="X390" s="215"/>
      <c r="Y390" s="215"/>
      <c r="Z390" s="215"/>
    </row>
    <row r="391" spans="2:26">
      <c r="B391" s="1"/>
      <c r="C391" s="1"/>
      <c r="D391" s="213"/>
      <c r="E391" s="214"/>
      <c r="F391" s="214"/>
      <c r="G391" s="214"/>
      <c r="H391" s="214"/>
      <c r="I391" s="214"/>
      <c r="J391" s="214"/>
      <c r="M391" s="215"/>
      <c r="N391" s="214"/>
      <c r="O391" s="214"/>
      <c r="P391" s="216"/>
      <c r="Q391" s="216"/>
      <c r="R391" s="216"/>
      <c r="S391" s="216"/>
      <c r="T391" s="216"/>
      <c r="U391" s="216"/>
      <c r="V391" s="215"/>
      <c r="W391" s="215"/>
      <c r="X391" s="215"/>
      <c r="Y391" s="215"/>
      <c r="Z391" s="215"/>
    </row>
    <row r="392" spans="2:26">
      <c r="B392" s="1"/>
      <c r="C392" s="1"/>
      <c r="D392" s="213"/>
      <c r="E392" s="214"/>
      <c r="F392" s="214"/>
      <c r="G392" s="214"/>
      <c r="H392" s="214"/>
      <c r="I392" s="214"/>
      <c r="J392" s="214"/>
      <c r="M392" s="215"/>
      <c r="N392" s="214"/>
      <c r="O392" s="214"/>
      <c r="P392" s="216"/>
      <c r="Q392" s="216"/>
      <c r="R392" s="216"/>
      <c r="S392" s="216"/>
      <c r="T392" s="216"/>
      <c r="U392" s="216"/>
      <c r="V392" s="215"/>
      <c r="W392" s="215"/>
      <c r="X392" s="215"/>
      <c r="Y392" s="215"/>
      <c r="Z392" s="215"/>
    </row>
    <row r="393" spans="2:26">
      <c r="B393" s="1"/>
      <c r="C393" s="1"/>
      <c r="D393" s="213"/>
      <c r="E393" s="214"/>
      <c r="F393" s="214"/>
      <c r="G393" s="214"/>
      <c r="H393" s="214"/>
      <c r="I393" s="214"/>
      <c r="J393" s="214"/>
      <c r="M393" s="215"/>
      <c r="N393" s="214"/>
      <c r="O393" s="214"/>
      <c r="P393" s="216"/>
      <c r="Q393" s="216"/>
      <c r="R393" s="216"/>
      <c r="S393" s="216"/>
      <c r="T393" s="216"/>
      <c r="U393" s="216"/>
      <c r="V393" s="215"/>
      <c r="W393" s="215"/>
      <c r="X393" s="215"/>
      <c r="Y393" s="215"/>
      <c r="Z393" s="215"/>
    </row>
    <row r="394" spans="2:26">
      <c r="B394" s="1"/>
      <c r="C394" s="1"/>
      <c r="D394" s="213"/>
      <c r="E394" s="214"/>
      <c r="F394" s="214"/>
      <c r="G394" s="214"/>
      <c r="H394" s="214"/>
      <c r="I394" s="214"/>
      <c r="J394" s="214"/>
      <c r="M394" s="215"/>
      <c r="N394" s="214"/>
      <c r="O394" s="214"/>
      <c r="P394" s="216"/>
      <c r="Q394" s="216"/>
      <c r="R394" s="216"/>
      <c r="S394" s="216"/>
      <c r="T394" s="216"/>
      <c r="U394" s="216"/>
      <c r="V394" s="215"/>
      <c r="W394" s="215"/>
      <c r="X394" s="215"/>
      <c r="Y394" s="215"/>
      <c r="Z394" s="215"/>
    </row>
    <row r="395" spans="2:26">
      <c r="B395" s="1"/>
      <c r="C395" s="1"/>
      <c r="D395" s="213"/>
      <c r="E395" s="214"/>
      <c r="F395" s="214"/>
      <c r="G395" s="214"/>
      <c r="H395" s="214"/>
      <c r="I395" s="214"/>
      <c r="J395" s="214"/>
      <c r="M395" s="215"/>
      <c r="N395" s="214"/>
      <c r="O395" s="214"/>
      <c r="P395" s="216"/>
      <c r="Q395" s="216"/>
      <c r="R395" s="216"/>
      <c r="S395" s="216"/>
      <c r="T395" s="216"/>
      <c r="U395" s="216"/>
      <c r="V395" s="215"/>
      <c r="W395" s="215"/>
      <c r="X395" s="215"/>
      <c r="Y395" s="215"/>
      <c r="Z395" s="215"/>
    </row>
    <row r="396" spans="2:26">
      <c r="B396" s="1"/>
      <c r="C396" s="1"/>
      <c r="D396" s="213"/>
      <c r="E396" s="214"/>
      <c r="F396" s="214"/>
      <c r="G396" s="214"/>
      <c r="H396" s="214"/>
      <c r="I396" s="214"/>
      <c r="J396" s="214"/>
      <c r="M396" s="215"/>
      <c r="N396" s="214"/>
      <c r="O396" s="214"/>
      <c r="P396" s="216"/>
      <c r="Q396" s="216"/>
      <c r="R396" s="216"/>
      <c r="S396" s="216"/>
      <c r="T396" s="216"/>
      <c r="U396" s="216"/>
      <c r="V396" s="215"/>
      <c r="W396" s="215"/>
      <c r="X396" s="215"/>
      <c r="Y396" s="215"/>
      <c r="Z396" s="215"/>
    </row>
    <row r="397" spans="2:26">
      <c r="B397" s="1"/>
      <c r="C397" s="1"/>
      <c r="D397" s="213"/>
      <c r="E397" s="214"/>
      <c r="F397" s="214"/>
      <c r="G397" s="214"/>
      <c r="H397" s="214"/>
      <c r="I397" s="214"/>
      <c r="J397" s="214"/>
      <c r="M397" s="215"/>
      <c r="N397" s="214"/>
      <c r="O397" s="214"/>
      <c r="P397" s="216"/>
      <c r="Q397" s="216"/>
      <c r="R397" s="216"/>
      <c r="S397" s="216"/>
      <c r="T397" s="216"/>
      <c r="U397" s="216"/>
      <c r="V397" s="215"/>
      <c r="W397" s="215"/>
      <c r="X397" s="215"/>
      <c r="Y397" s="215"/>
      <c r="Z397" s="215"/>
    </row>
    <row r="398" spans="2:26">
      <c r="B398" s="1"/>
      <c r="C398" s="1"/>
      <c r="D398" s="213"/>
      <c r="E398" s="214"/>
      <c r="F398" s="214"/>
      <c r="G398" s="214"/>
      <c r="H398" s="214"/>
      <c r="I398" s="214"/>
      <c r="J398" s="214"/>
      <c r="M398" s="215"/>
      <c r="N398" s="214"/>
      <c r="O398" s="214"/>
      <c r="P398" s="216"/>
      <c r="Q398" s="216"/>
      <c r="R398" s="216"/>
      <c r="S398" s="216"/>
      <c r="T398" s="216"/>
      <c r="U398" s="216"/>
      <c r="V398" s="215"/>
      <c r="W398" s="215"/>
      <c r="X398" s="215"/>
      <c r="Y398" s="215"/>
      <c r="Z398" s="215"/>
    </row>
    <row r="399" spans="2:26">
      <c r="B399" s="1"/>
      <c r="C399" s="1"/>
      <c r="D399" s="213"/>
      <c r="E399" s="214"/>
      <c r="F399" s="214"/>
      <c r="G399" s="214"/>
      <c r="H399" s="214"/>
      <c r="I399" s="214"/>
      <c r="J399" s="214"/>
      <c r="M399" s="215"/>
      <c r="N399" s="214"/>
      <c r="O399" s="214"/>
      <c r="P399" s="216"/>
      <c r="Q399" s="216"/>
      <c r="R399" s="216"/>
      <c r="S399" s="216"/>
      <c r="T399" s="216"/>
      <c r="U399" s="216"/>
      <c r="V399" s="215"/>
      <c r="W399" s="215"/>
      <c r="X399" s="215"/>
      <c r="Y399" s="215"/>
      <c r="Z399" s="215"/>
    </row>
    <row r="400" spans="2:26">
      <c r="B400" s="1"/>
      <c r="C400" s="1"/>
      <c r="D400" s="213"/>
      <c r="E400" s="214"/>
      <c r="F400" s="214"/>
      <c r="G400" s="214"/>
      <c r="H400" s="214"/>
      <c r="I400" s="214"/>
      <c r="J400" s="214"/>
      <c r="M400" s="215"/>
      <c r="N400" s="214"/>
      <c r="O400" s="214"/>
      <c r="P400" s="216"/>
      <c r="Q400" s="216"/>
      <c r="R400" s="216"/>
      <c r="S400" s="216"/>
      <c r="T400" s="216"/>
      <c r="U400" s="216"/>
      <c r="V400" s="215"/>
      <c r="W400" s="215"/>
      <c r="X400" s="215"/>
      <c r="Y400" s="215"/>
      <c r="Z400" s="215"/>
    </row>
    <row r="401" spans="2:26">
      <c r="B401" s="1"/>
      <c r="C401" s="1"/>
      <c r="D401" s="213"/>
      <c r="E401" s="214"/>
      <c r="F401" s="214"/>
      <c r="G401" s="214"/>
      <c r="H401" s="214"/>
      <c r="I401" s="214"/>
      <c r="J401" s="214"/>
      <c r="M401" s="215"/>
      <c r="N401" s="214"/>
      <c r="O401" s="214"/>
      <c r="P401" s="216"/>
      <c r="Q401" s="216"/>
      <c r="R401" s="216"/>
      <c r="S401" s="216"/>
      <c r="T401" s="216"/>
      <c r="U401" s="216"/>
      <c r="V401" s="215"/>
      <c r="W401" s="215"/>
      <c r="X401" s="215"/>
      <c r="Y401" s="215"/>
      <c r="Z401" s="215"/>
    </row>
    <row r="402" spans="2:26">
      <c r="B402" s="1"/>
      <c r="C402" s="1"/>
      <c r="D402" s="213"/>
      <c r="E402" s="214"/>
      <c r="F402" s="214"/>
      <c r="G402" s="214"/>
      <c r="H402" s="214"/>
      <c r="I402" s="214"/>
      <c r="J402" s="214"/>
      <c r="M402" s="215"/>
      <c r="N402" s="214"/>
      <c r="O402" s="214"/>
      <c r="P402" s="216"/>
      <c r="Q402" s="216"/>
      <c r="R402" s="216"/>
      <c r="S402" s="216"/>
      <c r="T402" s="216"/>
      <c r="U402" s="216"/>
      <c r="V402" s="215"/>
      <c r="W402" s="215"/>
      <c r="X402" s="215"/>
      <c r="Y402" s="215"/>
      <c r="Z402" s="215"/>
    </row>
    <row r="403" spans="2:26">
      <c r="B403" s="1"/>
      <c r="C403" s="1"/>
      <c r="D403" s="213"/>
      <c r="E403" s="214"/>
      <c r="F403" s="214"/>
      <c r="G403" s="214"/>
      <c r="H403" s="214"/>
      <c r="I403" s="214"/>
      <c r="J403" s="214"/>
      <c r="M403" s="215"/>
      <c r="N403" s="214"/>
      <c r="O403" s="214"/>
      <c r="P403" s="216"/>
      <c r="Q403" s="216"/>
      <c r="R403" s="216"/>
      <c r="S403" s="216"/>
      <c r="T403" s="216"/>
      <c r="U403" s="216"/>
      <c r="V403" s="215"/>
      <c r="W403" s="215"/>
      <c r="X403" s="215"/>
      <c r="Y403" s="215"/>
      <c r="Z403" s="215"/>
    </row>
    <row r="404" spans="2:26">
      <c r="B404" s="1"/>
      <c r="C404" s="1"/>
      <c r="D404" s="213"/>
      <c r="E404" s="214"/>
      <c r="F404" s="214"/>
      <c r="G404" s="214"/>
      <c r="H404" s="214"/>
      <c r="I404" s="214"/>
      <c r="J404" s="214"/>
      <c r="M404" s="215"/>
      <c r="N404" s="214"/>
      <c r="O404" s="214"/>
      <c r="P404" s="216"/>
      <c r="Q404" s="216"/>
      <c r="R404" s="216"/>
      <c r="S404" s="216"/>
      <c r="T404" s="216"/>
      <c r="U404" s="216"/>
      <c r="V404" s="215"/>
      <c r="W404" s="215"/>
      <c r="X404" s="215"/>
      <c r="Y404" s="215"/>
      <c r="Z404" s="215"/>
    </row>
    <row r="405" spans="2:26">
      <c r="B405" s="1"/>
      <c r="C405" s="1"/>
      <c r="D405" s="213"/>
      <c r="E405" s="214"/>
      <c r="F405" s="214"/>
      <c r="G405" s="214"/>
      <c r="H405" s="214"/>
      <c r="I405" s="214"/>
      <c r="J405" s="214"/>
      <c r="M405" s="215"/>
      <c r="N405" s="214"/>
      <c r="O405" s="214"/>
      <c r="P405" s="216"/>
      <c r="Q405" s="216"/>
      <c r="R405" s="216"/>
      <c r="S405" s="216"/>
      <c r="T405" s="216"/>
      <c r="U405" s="216"/>
      <c r="V405" s="215"/>
      <c r="W405" s="215"/>
      <c r="X405" s="215"/>
      <c r="Y405" s="215"/>
      <c r="Z405" s="215"/>
    </row>
    <row r="406" spans="2:26">
      <c r="B406" s="1"/>
      <c r="C406" s="1"/>
      <c r="D406" s="213"/>
      <c r="E406" s="214"/>
      <c r="F406" s="214"/>
      <c r="G406" s="214"/>
      <c r="H406" s="214"/>
      <c r="I406" s="214"/>
      <c r="J406" s="214"/>
      <c r="M406" s="215"/>
      <c r="N406" s="214"/>
      <c r="O406" s="214"/>
      <c r="P406" s="216"/>
      <c r="Q406" s="216"/>
      <c r="R406" s="216"/>
      <c r="S406" s="216"/>
      <c r="T406" s="216"/>
      <c r="U406" s="216"/>
      <c r="V406" s="215"/>
      <c r="W406" s="215"/>
      <c r="X406" s="215"/>
      <c r="Y406" s="215"/>
      <c r="Z406" s="215"/>
    </row>
    <row r="407" spans="2:26">
      <c r="B407" s="1"/>
      <c r="C407" s="1"/>
      <c r="D407" s="213"/>
      <c r="E407" s="214"/>
      <c r="F407" s="214"/>
      <c r="G407" s="214"/>
      <c r="H407" s="214"/>
      <c r="I407" s="214"/>
      <c r="J407" s="214"/>
      <c r="M407" s="215"/>
      <c r="N407" s="214"/>
      <c r="O407" s="214"/>
      <c r="P407" s="216"/>
      <c r="Q407" s="216"/>
      <c r="R407" s="216"/>
      <c r="S407" s="216"/>
      <c r="T407" s="216"/>
      <c r="U407" s="216"/>
      <c r="V407" s="215"/>
      <c r="W407" s="215"/>
      <c r="X407" s="215"/>
      <c r="Y407" s="215"/>
      <c r="Z407" s="215"/>
    </row>
    <row r="408" spans="2:26">
      <c r="B408" s="1"/>
      <c r="C408" s="1"/>
      <c r="D408" s="213"/>
      <c r="E408" s="214"/>
      <c r="F408" s="214"/>
      <c r="G408" s="214"/>
      <c r="H408" s="214"/>
      <c r="I408" s="214"/>
      <c r="J408" s="214"/>
      <c r="M408" s="215"/>
      <c r="N408" s="214"/>
      <c r="O408" s="214"/>
      <c r="P408" s="216"/>
      <c r="Q408" s="216"/>
      <c r="R408" s="216"/>
      <c r="S408" s="216"/>
      <c r="T408" s="216"/>
      <c r="U408" s="216"/>
      <c r="V408" s="215"/>
      <c r="W408" s="215"/>
      <c r="X408" s="215"/>
      <c r="Y408" s="215"/>
      <c r="Z408" s="215"/>
    </row>
    <row r="409" spans="2:26">
      <c r="B409" s="1"/>
      <c r="C409" s="1"/>
      <c r="D409" s="213"/>
      <c r="E409" s="214"/>
      <c r="F409" s="214"/>
      <c r="G409" s="214"/>
      <c r="H409" s="214"/>
      <c r="I409" s="214"/>
      <c r="J409" s="214"/>
      <c r="M409" s="215"/>
      <c r="N409" s="214"/>
      <c r="O409" s="214"/>
      <c r="P409" s="216"/>
      <c r="Q409" s="216"/>
      <c r="R409" s="216"/>
      <c r="S409" s="216"/>
      <c r="T409" s="216"/>
      <c r="U409" s="216"/>
      <c r="V409" s="215"/>
      <c r="W409" s="215"/>
      <c r="X409" s="215"/>
      <c r="Y409" s="215"/>
      <c r="Z409" s="215"/>
    </row>
    <row r="410" spans="2:26">
      <c r="B410" s="1"/>
      <c r="C410" s="1"/>
      <c r="D410" s="213"/>
      <c r="E410" s="214"/>
      <c r="F410" s="214"/>
      <c r="G410" s="214"/>
      <c r="H410" s="214"/>
      <c r="I410" s="214"/>
      <c r="J410" s="214"/>
      <c r="M410" s="215"/>
      <c r="N410" s="214"/>
      <c r="O410" s="214"/>
      <c r="P410" s="216"/>
      <c r="Q410" s="216"/>
      <c r="R410" s="216"/>
      <c r="S410" s="216"/>
      <c r="T410" s="216"/>
      <c r="U410" s="216"/>
      <c r="V410" s="215"/>
      <c r="W410" s="215"/>
      <c r="X410" s="215"/>
      <c r="Y410" s="215"/>
      <c r="Z410" s="215"/>
    </row>
    <row r="411" spans="2:26">
      <c r="B411" s="1"/>
      <c r="C411" s="1"/>
      <c r="D411" s="213"/>
      <c r="E411" s="214"/>
      <c r="F411" s="214"/>
      <c r="G411" s="214"/>
      <c r="H411" s="214"/>
      <c r="I411" s="214"/>
      <c r="J411" s="214"/>
      <c r="M411" s="215"/>
      <c r="N411" s="214"/>
      <c r="O411" s="214"/>
      <c r="P411" s="216"/>
      <c r="Q411" s="216"/>
      <c r="R411" s="216"/>
      <c r="S411" s="216"/>
      <c r="T411" s="216"/>
      <c r="U411" s="216"/>
      <c r="V411" s="215"/>
      <c r="W411" s="215"/>
      <c r="X411" s="215"/>
      <c r="Y411" s="215"/>
      <c r="Z411" s="215"/>
    </row>
    <row r="412" spans="2:26">
      <c r="B412" s="1"/>
      <c r="C412" s="1"/>
      <c r="D412" s="213"/>
      <c r="E412" s="214"/>
      <c r="F412" s="214"/>
      <c r="G412" s="214"/>
      <c r="H412" s="214"/>
      <c r="I412" s="214"/>
      <c r="J412" s="214"/>
      <c r="M412" s="215"/>
      <c r="N412" s="214"/>
      <c r="O412" s="214"/>
      <c r="P412" s="216"/>
      <c r="Q412" s="216"/>
      <c r="R412" s="216"/>
      <c r="S412" s="216"/>
      <c r="T412" s="216"/>
      <c r="U412" s="216"/>
      <c r="V412" s="215"/>
      <c r="W412" s="215"/>
      <c r="X412" s="215"/>
      <c r="Y412" s="215"/>
      <c r="Z412" s="215"/>
    </row>
    <row r="413" spans="2:26">
      <c r="B413" s="1"/>
      <c r="C413" s="1"/>
      <c r="D413" s="213"/>
      <c r="E413" s="214"/>
      <c r="F413" s="214"/>
      <c r="G413" s="214"/>
      <c r="H413" s="214"/>
      <c r="I413" s="214"/>
      <c r="J413" s="214"/>
      <c r="M413" s="215"/>
      <c r="N413" s="214"/>
      <c r="O413" s="214"/>
      <c r="P413" s="216"/>
      <c r="Q413" s="216"/>
      <c r="R413" s="216"/>
      <c r="S413" s="216"/>
      <c r="T413" s="216"/>
      <c r="U413" s="216"/>
      <c r="V413" s="215"/>
      <c r="W413" s="215"/>
      <c r="X413" s="215"/>
      <c r="Y413" s="215"/>
      <c r="Z413" s="215"/>
    </row>
    <row r="414" spans="2:26">
      <c r="B414" s="1"/>
      <c r="C414" s="1"/>
      <c r="D414" s="213"/>
      <c r="E414" s="214"/>
      <c r="F414" s="214"/>
      <c r="G414" s="214"/>
      <c r="H414" s="214"/>
      <c r="I414" s="214"/>
      <c r="J414" s="214"/>
      <c r="M414" s="215"/>
      <c r="N414" s="214"/>
      <c r="O414" s="214"/>
      <c r="P414" s="216"/>
      <c r="Q414" s="216"/>
      <c r="R414" s="216"/>
      <c r="S414" s="216"/>
      <c r="T414" s="216"/>
      <c r="U414" s="216"/>
      <c r="V414" s="215"/>
      <c r="W414" s="215"/>
      <c r="X414" s="215"/>
      <c r="Y414" s="215"/>
      <c r="Z414" s="215"/>
    </row>
    <row r="415" spans="2:26">
      <c r="B415" s="1"/>
      <c r="C415" s="1"/>
      <c r="D415" s="213"/>
      <c r="E415" s="214"/>
      <c r="F415" s="214"/>
      <c r="G415" s="214"/>
      <c r="H415" s="214"/>
      <c r="I415" s="214"/>
      <c r="J415" s="214"/>
      <c r="M415" s="215"/>
      <c r="N415" s="214"/>
      <c r="O415" s="214"/>
      <c r="P415" s="216"/>
      <c r="Q415" s="216"/>
      <c r="R415" s="216"/>
      <c r="S415" s="216"/>
      <c r="T415" s="216"/>
      <c r="U415" s="216"/>
      <c r="V415" s="215"/>
      <c r="W415" s="215"/>
      <c r="X415" s="215"/>
      <c r="Y415" s="215"/>
      <c r="Z415" s="215"/>
    </row>
    <row r="416" spans="2:26">
      <c r="B416" s="1"/>
      <c r="C416" s="1"/>
      <c r="D416" s="213"/>
      <c r="E416" s="214"/>
      <c r="F416" s="214"/>
      <c r="G416" s="214"/>
      <c r="H416" s="214"/>
      <c r="I416" s="214"/>
      <c r="J416" s="214"/>
      <c r="M416" s="215"/>
      <c r="N416" s="214"/>
      <c r="O416" s="214"/>
      <c r="P416" s="216"/>
      <c r="Q416" s="216"/>
      <c r="R416" s="216"/>
      <c r="S416" s="216"/>
      <c r="T416" s="216"/>
      <c r="U416" s="216"/>
      <c r="V416" s="215"/>
      <c r="W416" s="215"/>
      <c r="X416" s="215"/>
      <c r="Y416" s="215"/>
      <c r="Z416" s="215"/>
    </row>
    <row r="417" spans="2:26">
      <c r="B417" s="1"/>
      <c r="C417" s="1"/>
      <c r="D417" s="213"/>
      <c r="E417" s="214"/>
      <c r="F417" s="214"/>
      <c r="G417" s="214"/>
      <c r="H417" s="214"/>
      <c r="I417" s="214"/>
      <c r="J417" s="214"/>
      <c r="M417" s="215"/>
      <c r="N417" s="214"/>
      <c r="O417" s="214"/>
      <c r="P417" s="216"/>
      <c r="Q417" s="216"/>
      <c r="R417" s="216"/>
      <c r="S417" s="216"/>
      <c r="T417" s="216"/>
      <c r="U417" s="216"/>
      <c r="V417" s="215"/>
      <c r="W417" s="215"/>
      <c r="X417" s="215"/>
      <c r="Y417" s="215"/>
      <c r="Z417" s="215"/>
    </row>
    <row r="418" spans="2:26">
      <c r="B418" s="1"/>
      <c r="C418" s="1"/>
      <c r="D418" s="213"/>
      <c r="E418" s="214"/>
      <c r="F418" s="214"/>
      <c r="G418" s="214"/>
      <c r="H418" s="214"/>
      <c r="I418" s="214"/>
      <c r="J418" s="214"/>
      <c r="M418" s="215"/>
      <c r="N418" s="214"/>
      <c r="O418" s="214"/>
      <c r="P418" s="216"/>
      <c r="Q418" s="216"/>
      <c r="R418" s="216"/>
      <c r="S418" s="216"/>
      <c r="T418" s="216"/>
      <c r="U418" s="216"/>
      <c r="V418" s="215"/>
      <c r="W418" s="215"/>
      <c r="X418" s="215"/>
      <c r="Y418" s="215"/>
      <c r="Z418" s="215"/>
    </row>
    <row r="419" spans="2:26">
      <c r="B419" s="1"/>
      <c r="C419" s="1"/>
      <c r="D419" s="213"/>
      <c r="E419" s="214"/>
      <c r="F419" s="214"/>
      <c r="G419" s="214"/>
      <c r="H419" s="214"/>
      <c r="I419" s="214"/>
      <c r="J419" s="214"/>
      <c r="M419" s="215"/>
      <c r="N419" s="214"/>
      <c r="O419" s="214"/>
      <c r="P419" s="216"/>
      <c r="Q419" s="216"/>
      <c r="R419" s="216"/>
      <c r="S419" s="216"/>
      <c r="T419" s="216"/>
      <c r="U419" s="216"/>
      <c r="V419" s="215"/>
      <c r="W419" s="215"/>
      <c r="X419" s="215"/>
      <c r="Y419" s="215"/>
      <c r="Z419" s="215"/>
    </row>
    <row r="420" spans="2:26">
      <c r="B420" s="1"/>
      <c r="C420" s="1"/>
      <c r="D420" s="213"/>
      <c r="E420" s="214"/>
      <c r="F420" s="214"/>
      <c r="G420" s="214"/>
      <c r="H420" s="214"/>
      <c r="I420" s="214"/>
      <c r="J420" s="214"/>
      <c r="M420" s="215"/>
      <c r="N420" s="214"/>
      <c r="O420" s="214"/>
      <c r="P420" s="216"/>
      <c r="Q420" s="216"/>
      <c r="R420" s="216"/>
      <c r="S420" s="216"/>
      <c r="T420" s="216"/>
      <c r="U420" s="216"/>
      <c r="V420" s="215"/>
      <c r="W420" s="215"/>
      <c r="X420" s="215"/>
      <c r="Y420" s="215"/>
      <c r="Z420" s="215"/>
    </row>
    <row r="421" spans="2:26">
      <c r="B421" s="1"/>
      <c r="C421" s="1"/>
      <c r="D421" s="213"/>
      <c r="E421" s="214"/>
      <c r="F421" s="214"/>
      <c r="G421" s="214"/>
      <c r="H421" s="214"/>
      <c r="I421" s="214"/>
      <c r="J421" s="214"/>
      <c r="M421" s="215"/>
      <c r="N421" s="214"/>
      <c r="O421" s="214"/>
      <c r="P421" s="216"/>
      <c r="Q421" s="216"/>
      <c r="R421" s="216"/>
      <c r="S421" s="216"/>
      <c r="T421" s="216"/>
      <c r="U421" s="216"/>
      <c r="V421" s="215"/>
      <c r="W421" s="215"/>
      <c r="X421" s="215"/>
      <c r="Y421" s="215"/>
      <c r="Z421" s="215"/>
    </row>
    <row r="422" spans="2:26">
      <c r="B422" s="1"/>
      <c r="C422" s="1"/>
      <c r="D422" s="213"/>
      <c r="E422" s="214"/>
      <c r="F422" s="214"/>
      <c r="G422" s="214"/>
      <c r="H422" s="214"/>
      <c r="I422" s="214"/>
      <c r="J422" s="214"/>
      <c r="M422" s="215"/>
      <c r="N422" s="214"/>
      <c r="O422" s="214"/>
      <c r="P422" s="216"/>
      <c r="Q422" s="216"/>
      <c r="R422" s="216"/>
      <c r="S422" s="216"/>
      <c r="T422" s="216"/>
      <c r="U422" s="216"/>
      <c r="V422" s="215"/>
      <c r="W422" s="215"/>
      <c r="X422" s="215"/>
      <c r="Y422" s="215"/>
      <c r="Z422" s="215"/>
    </row>
    <row r="423" spans="2:26">
      <c r="B423" s="1"/>
      <c r="C423" s="1"/>
      <c r="D423" s="213"/>
      <c r="E423" s="214"/>
      <c r="F423" s="214"/>
      <c r="G423" s="214"/>
      <c r="H423" s="214"/>
      <c r="I423" s="214"/>
      <c r="J423" s="214"/>
      <c r="M423" s="215"/>
      <c r="N423" s="214"/>
      <c r="O423" s="214"/>
      <c r="P423" s="216"/>
      <c r="Q423" s="216"/>
      <c r="R423" s="216"/>
      <c r="S423" s="216"/>
      <c r="T423" s="216"/>
      <c r="U423" s="216"/>
      <c r="V423" s="215"/>
      <c r="W423" s="215"/>
      <c r="X423" s="215"/>
      <c r="Y423" s="215"/>
      <c r="Z423" s="215"/>
    </row>
    <row r="424" spans="2:26">
      <c r="B424" s="1"/>
      <c r="C424" s="1"/>
      <c r="D424" s="213"/>
      <c r="E424" s="214"/>
      <c r="F424" s="214"/>
      <c r="G424" s="214"/>
      <c r="H424" s="214"/>
      <c r="I424" s="214"/>
      <c r="J424" s="214"/>
      <c r="M424" s="215"/>
      <c r="N424" s="214"/>
      <c r="O424" s="214"/>
      <c r="P424" s="216"/>
      <c r="Q424" s="216"/>
      <c r="R424" s="216"/>
      <c r="S424" s="216"/>
      <c r="T424" s="216"/>
      <c r="U424" s="216"/>
      <c r="V424" s="215"/>
      <c r="W424" s="215"/>
      <c r="X424" s="215"/>
      <c r="Y424" s="215"/>
      <c r="Z424" s="215"/>
    </row>
    <row r="425" spans="2:26">
      <c r="B425" s="1"/>
      <c r="C425" s="1"/>
      <c r="D425" s="213"/>
      <c r="E425" s="214"/>
      <c r="F425" s="214"/>
      <c r="G425" s="214"/>
      <c r="H425" s="214"/>
      <c r="I425" s="214"/>
      <c r="J425" s="214"/>
      <c r="M425" s="215"/>
      <c r="N425" s="214"/>
      <c r="O425" s="214"/>
      <c r="P425" s="216"/>
      <c r="Q425" s="216"/>
      <c r="R425" s="216"/>
      <c r="S425" s="216"/>
      <c r="T425" s="216"/>
      <c r="U425" s="216"/>
      <c r="V425" s="215"/>
      <c r="W425" s="215"/>
      <c r="X425" s="215"/>
      <c r="Y425" s="215"/>
      <c r="Z425" s="215"/>
    </row>
    <row r="426" spans="2:26">
      <c r="B426" s="1"/>
      <c r="C426" s="1"/>
      <c r="D426" s="213"/>
      <c r="E426" s="214"/>
      <c r="F426" s="214"/>
      <c r="G426" s="214"/>
      <c r="H426" s="214"/>
      <c r="I426" s="214"/>
      <c r="J426" s="214"/>
      <c r="M426" s="215"/>
      <c r="N426" s="214"/>
      <c r="O426" s="214"/>
      <c r="P426" s="216"/>
      <c r="Q426" s="216"/>
      <c r="R426" s="216"/>
      <c r="S426" s="216"/>
      <c r="T426" s="216"/>
      <c r="U426" s="216"/>
      <c r="V426" s="215"/>
      <c r="W426" s="215"/>
      <c r="X426" s="215"/>
      <c r="Y426" s="215"/>
      <c r="Z426" s="215"/>
    </row>
    <row r="427" spans="2:26">
      <c r="B427" s="1"/>
      <c r="C427" s="1"/>
      <c r="D427" s="213"/>
      <c r="E427" s="214"/>
      <c r="F427" s="214"/>
      <c r="G427" s="214"/>
      <c r="H427" s="214"/>
      <c r="I427" s="214"/>
      <c r="J427" s="214"/>
      <c r="M427" s="215"/>
      <c r="N427" s="214"/>
      <c r="O427" s="214"/>
      <c r="P427" s="216"/>
      <c r="Q427" s="216"/>
      <c r="R427" s="216"/>
      <c r="S427" s="216"/>
      <c r="T427" s="216"/>
      <c r="U427" s="216"/>
      <c r="V427" s="215"/>
      <c r="W427" s="215"/>
      <c r="X427" s="215"/>
      <c r="Y427" s="215"/>
      <c r="Z427" s="215"/>
    </row>
    <row r="428" spans="2:26">
      <c r="B428" s="1"/>
      <c r="C428" s="1"/>
      <c r="D428" s="213"/>
      <c r="E428" s="214"/>
      <c r="F428" s="214"/>
      <c r="G428" s="214"/>
      <c r="H428" s="214"/>
      <c r="I428" s="214"/>
      <c r="J428" s="214"/>
      <c r="M428" s="215"/>
      <c r="N428" s="214"/>
      <c r="O428" s="214"/>
      <c r="P428" s="216"/>
      <c r="Q428" s="216"/>
      <c r="R428" s="216"/>
      <c r="S428" s="216"/>
      <c r="T428" s="216"/>
      <c r="U428" s="216"/>
      <c r="V428" s="215"/>
      <c r="W428" s="215"/>
      <c r="X428" s="215"/>
      <c r="Y428" s="215"/>
      <c r="Z428" s="215"/>
    </row>
    <row r="429" spans="2:26">
      <c r="B429" s="1"/>
      <c r="C429" s="1"/>
      <c r="D429" s="213"/>
      <c r="E429" s="214"/>
      <c r="F429" s="214"/>
      <c r="G429" s="214"/>
      <c r="H429" s="214"/>
      <c r="I429" s="214"/>
      <c r="J429" s="214"/>
      <c r="M429" s="215"/>
      <c r="N429" s="214"/>
      <c r="O429" s="214"/>
      <c r="P429" s="216"/>
      <c r="Q429" s="216"/>
      <c r="R429" s="216"/>
      <c r="S429" s="216"/>
      <c r="T429" s="216"/>
      <c r="U429" s="216"/>
      <c r="V429" s="215"/>
      <c r="W429" s="215"/>
      <c r="X429" s="215"/>
      <c r="Y429" s="215"/>
      <c r="Z429" s="215"/>
    </row>
    <row r="430" spans="2:26">
      <c r="B430" s="1"/>
      <c r="C430" s="1"/>
      <c r="D430" s="213"/>
      <c r="E430" s="214"/>
      <c r="F430" s="214"/>
      <c r="G430" s="214"/>
      <c r="H430" s="214"/>
      <c r="I430" s="214"/>
      <c r="J430" s="214"/>
      <c r="M430" s="215"/>
      <c r="N430" s="214"/>
      <c r="O430" s="214"/>
      <c r="P430" s="216"/>
      <c r="Q430" s="216"/>
      <c r="R430" s="216"/>
      <c r="S430" s="216"/>
      <c r="T430" s="216"/>
      <c r="U430" s="216"/>
      <c r="V430" s="215"/>
      <c r="W430" s="215"/>
      <c r="X430" s="215"/>
      <c r="Y430" s="215"/>
      <c r="Z430" s="215"/>
    </row>
    <row r="431" spans="2:26">
      <c r="B431" s="1"/>
      <c r="C431" s="1"/>
      <c r="D431" s="213"/>
      <c r="E431" s="214"/>
      <c r="F431" s="214"/>
      <c r="G431" s="214"/>
      <c r="H431" s="214"/>
      <c r="I431" s="214"/>
      <c r="J431" s="214"/>
      <c r="M431" s="215"/>
      <c r="N431" s="214"/>
      <c r="O431" s="214"/>
      <c r="P431" s="216"/>
      <c r="Q431" s="216"/>
      <c r="R431" s="216"/>
      <c r="S431" s="216"/>
      <c r="T431" s="216"/>
      <c r="U431" s="216"/>
      <c r="V431" s="215"/>
      <c r="W431" s="215"/>
      <c r="X431" s="215"/>
      <c r="Y431" s="215"/>
      <c r="Z431" s="215"/>
    </row>
    <row r="432" spans="2:26">
      <c r="B432" s="1"/>
      <c r="C432" s="1"/>
      <c r="D432" s="213"/>
      <c r="E432" s="214"/>
      <c r="F432" s="214"/>
      <c r="G432" s="214"/>
      <c r="H432" s="214"/>
      <c r="I432" s="214"/>
      <c r="J432" s="214"/>
      <c r="M432" s="215"/>
      <c r="N432" s="214"/>
      <c r="O432" s="214"/>
      <c r="P432" s="216"/>
      <c r="Q432" s="216"/>
      <c r="R432" s="216"/>
      <c r="S432" s="216"/>
      <c r="T432" s="216"/>
      <c r="U432" s="216"/>
      <c r="V432" s="215"/>
      <c r="W432" s="215"/>
      <c r="X432" s="215"/>
      <c r="Y432" s="215"/>
      <c r="Z432" s="215"/>
    </row>
    <row r="433" spans="2:26">
      <c r="B433" s="1"/>
      <c r="C433" s="1"/>
      <c r="D433" s="213"/>
      <c r="E433" s="214"/>
      <c r="F433" s="214"/>
      <c r="G433" s="214"/>
      <c r="H433" s="214"/>
      <c r="I433" s="214"/>
      <c r="J433" s="214"/>
      <c r="M433" s="215"/>
      <c r="N433" s="214"/>
      <c r="O433" s="214"/>
      <c r="P433" s="216"/>
      <c r="Q433" s="216"/>
      <c r="R433" s="216"/>
      <c r="S433" s="216"/>
      <c r="T433" s="216"/>
      <c r="U433" s="216"/>
      <c r="V433" s="215"/>
      <c r="W433" s="215"/>
      <c r="X433" s="215"/>
      <c r="Y433" s="215"/>
      <c r="Z433" s="215"/>
    </row>
    <row r="434" spans="2:26">
      <c r="B434" s="1"/>
      <c r="C434" s="1"/>
      <c r="D434" s="213"/>
      <c r="E434" s="214"/>
      <c r="F434" s="214"/>
      <c r="G434" s="214"/>
      <c r="H434" s="214"/>
      <c r="I434" s="214"/>
      <c r="J434" s="214"/>
      <c r="M434" s="215"/>
      <c r="N434" s="214"/>
      <c r="O434" s="214"/>
      <c r="P434" s="216"/>
      <c r="Q434" s="216"/>
      <c r="R434" s="216"/>
      <c r="S434" s="216"/>
      <c r="T434" s="216"/>
      <c r="U434" s="216"/>
      <c r="V434" s="215"/>
      <c r="W434" s="215"/>
      <c r="X434" s="215"/>
      <c r="Y434" s="215"/>
      <c r="Z434" s="215"/>
    </row>
    <row r="435" spans="2:26">
      <c r="B435" s="1"/>
      <c r="C435" s="1"/>
      <c r="D435" s="213"/>
      <c r="E435" s="214"/>
      <c r="F435" s="214"/>
      <c r="G435" s="214"/>
      <c r="H435" s="214"/>
      <c r="I435" s="214"/>
      <c r="J435" s="214"/>
      <c r="M435" s="215"/>
      <c r="N435" s="214"/>
      <c r="O435" s="214"/>
      <c r="P435" s="216"/>
      <c r="Q435" s="216"/>
      <c r="R435" s="216"/>
      <c r="S435" s="216"/>
      <c r="T435" s="216"/>
      <c r="U435" s="216"/>
      <c r="V435" s="215"/>
      <c r="W435" s="215"/>
      <c r="X435" s="215"/>
      <c r="Y435" s="215"/>
      <c r="Z435" s="215"/>
    </row>
    <row r="436" spans="2:26">
      <c r="B436" s="1"/>
      <c r="C436" s="1"/>
      <c r="D436" s="213"/>
      <c r="E436" s="214"/>
      <c r="F436" s="214"/>
      <c r="G436" s="214"/>
      <c r="H436" s="214"/>
      <c r="I436" s="214"/>
      <c r="J436" s="214"/>
      <c r="M436" s="215"/>
      <c r="N436" s="214"/>
      <c r="O436" s="214"/>
      <c r="P436" s="216"/>
      <c r="Q436" s="216"/>
      <c r="R436" s="216"/>
      <c r="S436" s="216"/>
      <c r="T436" s="216"/>
      <c r="U436" s="216"/>
      <c r="V436" s="215"/>
      <c r="W436" s="215"/>
      <c r="X436" s="215"/>
      <c r="Y436" s="215"/>
      <c r="Z436" s="215"/>
    </row>
    <row r="437" spans="2:26">
      <c r="B437" s="1"/>
      <c r="C437" s="1"/>
      <c r="D437" s="213"/>
      <c r="E437" s="214"/>
      <c r="F437" s="214"/>
      <c r="G437" s="214"/>
      <c r="H437" s="214"/>
      <c r="I437" s="214"/>
      <c r="J437" s="214"/>
      <c r="M437" s="215"/>
      <c r="N437" s="214"/>
      <c r="O437" s="214"/>
      <c r="P437" s="216"/>
      <c r="Q437" s="216"/>
      <c r="R437" s="216"/>
      <c r="S437" s="216"/>
      <c r="T437" s="216"/>
      <c r="U437" s="216"/>
      <c r="V437" s="215"/>
      <c r="W437" s="215"/>
      <c r="X437" s="215"/>
      <c r="Y437" s="215"/>
      <c r="Z437" s="215"/>
    </row>
    <row r="438" spans="2:26">
      <c r="B438" s="1"/>
      <c r="C438" s="1"/>
      <c r="D438" s="213"/>
      <c r="E438" s="214"/>
      <c r="F438" s="214"/>
      <c r="G438" s="214"/>
      <c r="H438" s="214"/>
      <c r="I438" s="214"/>
      <c r="J438" s="214"/>
      <c r="M438" s="215"/>
      <c r="N438" s="214"/>
      <c r="O438" s="214"/>
      <c r="P438" s="216"/>
      <c r="Q438" s="216"/>
      <c r="R438" s="216"/>
      <c r="S438" s="216"/>
      <c r="T438" s="216"/>
      <c r="U438" s="216"/>
      <c r="V438" s="215"/>
      <c r="W438" s="215"/>
      <c r="X438" s="215"/>
      <c r="Y438" s="215"/>
      <c r="Z438" s="215"/>
    </row>
    <row r="439" spans="2:26">
      <c r="B439" s="1"/>
      <c r="C439" s="1"/>
      <c r="D439" s="213"/>
      <c r="E439" s="214"/>
      <c r="F439" s="214"/>
      <c r="G439" s="214"/>
      <c r="H439" s="214"/>
      <c r="I439" s="214"/>
      <c r="J439" s="214"/>
      <c r="M439" s="215"/>
      <c r="N439" s="214"/>
      <c r="O439" s="214"/>
      <c r="P439" s="216"/>
      <c r="Q439" s="216"/>
      <c r="R439" s="216"/>
      <c r="S439" s="216"/>
      <c r="T439" s="216"/>
      <c r="U439" s="216"/>
      <c r="V439" s="215"/>
      <c r="W439" s="215"/>
      <c r="X439" s="215"/>
      <c r="Y439" s="215"/>
      <c r="Z439" s="215"/>
    </row>
    <row r="440" spans="2:26">
      <c r="B440" s="1"/>
      <c r="C440" s="1"/>
      <c r="D440" s="213"/>
      <c r="E440" s="214"/>
      <c r="F440" s="214"/>
      <c r="G440" s="214"/>
      <c r="H440" s="214"/>
      <c r="I440" s="214"/>
      <c r="J440" s="214"/>
      <c r="M440" s="215"/>
      <c r="N440" s="214"/>
      <c r="O440" s="214"/>
      <c r="P440" s="216"/>
      <c r="Q440" s="216"/>
      <c r="R440" s="216"/>
      <c r="S440" s="216"/>
      <c r="T440" s="216"/>
      <c r="U440" s="216"/>
      <c r="V440" s="215"/>
      <c r="W440" s="215"/>
      <c r="X440" s="215"/>
      <c r="Y440" s="215"/>
      <c r="Z440" s="215"/>
    </row>
    <row r="441" spans="2:26">
      <c r="B441" s="1"/>
      <c r="C441" s="1"/>
      <c r="D441" s="213"/>
      <c r="E441" s="214"/>
      <c r="F441" s="214"/>
      <c r="G441" s="214"/>
      <c r="H441" s="214"/>
      <c r="I441" s="214"/>
      <c r="J441" s="214"/>
      <c r="M441" s="215"/>
      <c r="N441" s="214"/>
      <c r="O441" s="214"/>
      <c r="P441" s="216"/>
      <c r="Q441" s="216"/>
      <c r="R441" s="216"/>
      <c r="S441" s="216"/>
      <c r="T441" s="216"/>
      <c r="U441" s="216"/>
      <c r="V441" s="215"/>
      <c r="W441" s="215"/>
      <c r="X441" s="215"/>
      <c r="Y441" s="215"/>
      <c r="Z441" s="215"/>
    </row>
    <row r="442" spans="2:26">
      <c r="B442" s="1"/>
      <c r="C442" s="1"/>
      <c r="D442" s="213"/>
      <c r="E442" s="214"/>
      <c r="F442" s="214"/>
      <c r="G442" s="214"/>
      <c r="H442" s="214"/>
      <c r="I442" s="214"/>
      <c r="J442" s="214"/>
      <c r="M442" s="215"/>
      <c r="N442" s="214"/>
      <c r="O442" s="214"/>
      <c r="P442" s="216"/>
      <c r="Q442" s="216"/>
      <c r="R442" s="216"/>
      <c r="S442" s="216"/>
      <c r="T442" s="216"/>
      <c r="U442" s="216"/>
      <c r="V442" s="215"/>
      <c r="W442" s="215"/>
      <c r="X442" s="215"/>
      <c r="Y442" s="215"/>
      <c r="Z442" s="215"/>
    </row>
    <row r="443" spans="2:26">
      <c r="B443" s="1"/>
      <c r="C443" s="1"/>
      <c r="D443" s="213"/>
      <c r="E443" s="214"/>
      <c r="F443" s="214"/>
      <c r="G443" s="214"/>
      <c r="H443" s="214"/>
      <c r="I443" s="214"/>
      <c r="J443" s="214"/>
      <c r="M443" s="215"/>
      <c r="N443" s="214"/>
      <c r="O443" s="214"/>
      <c r="P443" s="216"/>
      <c r="Q443" s="216"/>
      <c r="R443" s="216"/>
      <c r="S443" s="216"/>
      <c r="T443" s="216"/>
      <c r="U443" s="216"/>
      <c r="V443" s="215"/>
      <c r="W443" s="215"/>
      <c r="X443" s="215"/>
      <c r="Y443" s="215"/>
      <c r="Z443" s="215"/>
    </row>
    <row r="444" spans="2:26">
      <c r="B444" s="1"/>
      <c r="C444" s="1"/>
      <c r="D444" s="213"/>
      <c r="E444" s="214"/>
      <c r="F444" s="214"/>
      <c r="G444" s="214"/>
      <c r="H444" s="214"/>
      <c r="I444" s="214"/>
      <c r="J444" s="214"/>
      <c r="M444" s="215"/>
      <c r="N444" s="214"/>
      <c r="O444" s="214"/>
      <c r="P444" s="216"/>
      <c r="Q444" s="216"/>
      <c r="R444" s="216"/>
      <c r="S444" s="216"/>
      <c r="T444" s="216"/>
      <c r="U444" s="216"/>
      <c r="V444" s="215"/>
      <c r="W444" s="215"/>
      <c r="X444" s="215"/>
      <c r="Y444" s="215"/>
      <c r="Z444" s="215"/>
    </row>
    <row r="445" spans="2:26">
      <c r="B445" s="1"/>
      <c r="C445" s="1"/>
      <c r="D445" s="213"/>
      <c r="E445" s="214"/>
      <c r="F445" s="214"/>
      <c r="G445" s="214"/>
      <c r="H445" s="214"/>
      <c r="I445" s="214"/>
      <c r="J445" s="214"/>
      <c r="M445" s="215"/>
      <c r="N445" s="214"/>
      <c r="O445" s="214"/>
      <c r="P445" s="216"/>
      <c r="Q445" s="216"/>
      <c r="R445" s="216"/>
      <c r="S445" s="216"/>
      <c r="T445" s="216"/>
      <c r="U445" s="216"/>
      <c r="V445" s="215"/>
      <c r="W445" s="215"/>
      <c r="X445" s="215"/>
      <c r="Y445" s="215"/>
      <c r="Z445" s="215"/>
    </row>
    <row r="446" spans="2:26">
      <c r="B446" s="1"/>
      <c r="C446" s="1"/>
      <c r="D446" s="213"/>
      <c r="E446" s="214"/>
      <c r="F446" s="214"/>
      <c r="G446" s="214"/>
      <c r="H446" s="214"/>
      <c r="I446" s="214"/>
      <c r="J446" s="214"/>
      <c r="M446" s="215"/>
      <c r="N446" s="214"/>
      <c r="O446" s="214"/>
      <c r="P446" s="216"/>
      <c r="Q446" s="216"/>
      <c r="R446" s="216"/>
      <c r="S446" s="216"/>
      <c r="T446" s="216"/>
      <c r="U446" s="216"/>
      <c r="V446" s="215"/>
      <c r="W446" s="215"/>
      <c r="X446" s="215"/>
      <c r="Y446" s="215"/>
      <c r="Z446" s="215"/>
    </row>
    <row r="447" spans="2:26">
      <c r="B447" s="1"/>
      <c r="C447" s="1"/>
      <c r="D447" s="213"/>
      <c r="E447" s="214"/>
      <c r="F447" s="214"/>
      <c r="G447" s="214"/>
      <c r="H447" s="214"/>
      <c r="I447" s="214"/>
      <c r="J447" s="214"/>
      <c r="M447" s="215"/>
      <c r="N447" s="214"/>
      <c r="O447" s="214"/>
      <c r="P447" s="216"/>
      <c r="Q447" s="216"/>
      <c r="R447" s="216"/>
      <c r="S447" s="216"/>
      <c r="T447" s="216"/>
      <c r="U447" s="216"/>
      <c r="V447" s="215"/>
      <c r="W447" s="215"/>
      <c r="X447" s="215"/>
      <c r="Y447" s="215"/>
      <c r="Z447" s="215"/>
    </row>
    <row r="448" spans="2:26">
      <c r="B448" s="1"/>
      <c r="C448" s="1"/>
      <c r="D448" s="213"/>
      <c r="E448" s="214"/>
      <c r="F448" s="214"/>
      <c r="G448" s="214"/>
      <c r="H448" s="214"/>
      <c r="I448" s="214"/>
      <c r="J448" s="214"/>
      <c r="M448" s="215"/>
      <c r="N448" s="214"/>
      <c r="O448" s="214"/>
      <c r="P448" s="216"/>
      <c r="Q448" s="216"/>
      <c r="R448" s="216"/>
      <c r="S448" s="216"/>
      <c r="T448" s="216"/>
      <c r="U448" s="216"/>
      <c r="V448" s="215"/>
      <c r="W448" s="215"/>
      <c r="X448" s="215"/>
      <c r="Y448" s="215"/>
      <c r="Z448" s="215"/>
    </row>
    <row r="449" spans="2:26">
      <c r="B449" s="1"/>
      <c r="C449" s="1"/>
      <c r="D449" s="213"/>
      <c r="E449" s="214"/>
      <c r="F449" s="214"/>
      <c r="G449" s="214"/>
      <c r="H449" s="214"/>
      <c r="I449" s="214"/>
      <c r="J449" s="214"/>
      <c r="M449" s="215"/>
      <c r="N449" s="214"/>
      <c r="O449" s="214"/>
      <c r="P449" s="216"/>
      <c r="Q449" s="216"/>
      <c r="R449" s="216"/>
      <c r="S449" s="216"/>
      <c r="T449" s="216"/>
      <c r="U449" s="216"/>
      <c r="V449" s="215"/>
      <c r="W449" s="215"/>
      <c r="X449" s="215"/>
      <c r="Y449" s="215"/>
      <c r="Z449" s="215"/>
    </row>
    <row r="450" spans="2:26">
      <c r="B450" s="1"/>
      <c r="C450" s="1"/>
      <c r="D450" s="213"/>
      <c r="E450" s="214"/>
      <c r="F450" s="214"/>
      <c r="G450" s="214"/>
      <c r="H450" s="214"/>
      <c r="I450" s="214"/>
      <c r="J450" s="214"/>
      <c r="M450" s="215"/>
      <c r="N450" s="214"/>
      <c r="O450" s="214"/>
      <c r="P450" s="216"/>
      <c r="Q450" s="216"/>
      <c r="R450" s="216"/>
      <c r="S450" s="216"/>
      <c r="T450" s="216"/>
      <c r="U450" s="216"/>
      <c r="V450" s="215"/>
      <c r="W450" s="215"/>
      <c r="X450" s="215"/>
      <c r="Y450" s="215"/>
      <c r="Z450" s="215"/>
    </row>
    <row r="451" spans="2:26">
      <c r="B451" s="1"/>
      <c r="C451" s="1"/>
      <c r="D451" s="213"/>
      <c r="E451" s="214"/>
      <c r="F451" s="214"/>
      <c r="G451" s="214"/>
      <c r="H451" s="214"/>
      <c r="I451" s="214"/>
      <c r="J451" s="214"/>
      <c r="M451" s="215"/>
      <c r="N451" s="214"/>
      <c r="O451" s="214"/>
      <c r="P451" s="216"/>
      <c r="Q451" s="216"/>
      <c r="R451" s="216"/>
      <c r="S451" s="216"/>
      <c r="T451" s="216"/>
      <c r="U451" s="216"/>
      <c r="V451" s="215"/>
      <c r="W451" s="215"/>
      <c r="X451" s="215"/>
      <c r="Y451" s="215"/>
      <c r="Z451" s="215"/>
    </row>
    <row r="452" spans="2:26">
      <c r="B452" s="1"/>
      <c r="C452" s="1"/>
      <c r="D452" s="213"/>
      <c r="E452" s="214"/>
      <c r="F452" s="214"/>
      <c r="G452" s="214"/>
      <c r="H452" s="214"/>
      <c r="I452" s="214"/>
      <c r="J452" s="214"/>
      <c r="M452" s="215"/>
      <c r="N452" s="214"/>
      <c r="O452" s="214"/>
      <c r="P452" s="216"/>
      <c r="Q452" s="216"/>
      <c r="R452" s="216"/>
      <c r="S452" s="216"/>
      <c r="T452" s="216"/>
      <c r="U452" s="216"/>
      <c r="V452" s="215"/>
      <c r="W452" s="215"/>
      <c r="X452" s="215"/>
      <c r="Y452" s="215"/>
      <c r="Z452" s="215"/>
    </row>
    <row r="453" spans="2:26">
      <c r="B453" s="1"/>
      <c r="C453" s="1"/>
      <c r="D453" s="213"/>
      <c r="E453" s="214"/>
      <c r="F453" s="214"/>
      <c r="G453" s="214"/>
      <c r="H453" s="214"/>
      <c r="I453" s="214"/>
      <c r="J453" s="214"/>
      <c r="M453" s="215"/>
      <c r="N453" s="214"/>
      <c r="O453" s="214"/>
      <c r="P453" s="216"/>
      <c r="Q453" s="216"/>
      <c r="R453" s="216"/>
      <c r="S453" s="216"/>
      <c r="T453" s="216"/>
      <c r="U453" s="216"/>
      <c r="V453" s="215"/>
      <c r="W453" s="215"/>
      <c r="X453" s="215"/>
      <c r="Y453" s="215"/>
      <c r="Z453" s="215"/>
    </row>
    <row r="454" spans="2:26">
      <c r="B454" s="1"/>
      <c r="C454" s="1"/>
      <c r="D454" s="213"/>
      <c r="E454" s="214"/>
      <c r="F454" s="214"/>
      <c r="G454" s="214"/>
      <c r="H454" s="214"/>
      <c r="I454" s="214"/>
      <c r="J454" s="214"/>
      <c r="M454" s="215"/>
      <c r="N454" s="214"/>
      <c r="O454" s="214"/>
      <c r="P454" s="216"/>
      <c r="Q454" s="216"/>
      <c r="R454" s="216"/>
      <c r="S454" s="216"/>
      <c r="T454" s="216"/>
      <c r="U454" s="216"/>
      <c r="V454" s="215"/>
      <c r="W454" s="215"/>
      <c r="X454" s="215"/>
      <c r="Y454" s="215"/>
      <c r="Z454" s="215"/>
    </row>
    <row r="455" spans="2:26">
      <c r="B455" s="1"/>
      <c r="C455" s="1"/>
      <c r="D455" s="213"/>
      <c r="E455" s="214"/>
      <c r="F455" s="214"/>
      <c r="G455" s="214"/>
      <c r="H455" s="214"/>
      <c r="I455" s="214"/>
      <c r="J455" s="214"/>
      <c r="M455" s="215"/>
      <c r="N455" s="214"/>
      <c r="O455" s="214"/>
      <c r="P455" s="216"/>
      <c r="Q455" s="216"/>
      <c r="R455" s="216"/>
      <c r="S455" s="216"/>
      <c r="T455" s="216"/>
      <c r="U455" s="216"/>
      <c r="V455" s="215"/>
      <c r="W455" s="215"/>
      <c r="X455" s="215"/>
      <c r="Y455" s="215"/>
      <c r="Z455" s="215"/>
    </row>
    <row r="456" spans="2:26">
      <c r="B456" s="1"/>
      <c r="C456" s="1"/>
      <c r="D456" s="213"/>
      <c r="E456" s="214"/>
      <c r="F456" s="214"/>
      <c r="G456" s="214"/>
      <c r="H456" s="214"/>
      <c r="I456" s="214"/>
      <c r="J456" s="214"/>
      <c r="M456" s="215"/>
      <c r="N456" s="214"/>
      <c r="O456" s="214"/>
      <c r="P456" s="216"/>
      <c r="Q456" s="216"/>
      <c r="R456" s="216"/>
      <c r="S456" s="216"/>
      <c r="T456" s="216"/>
      <c r="U456" s="216"/>
      <c r="V456" s="215"/>
      <c r="W456" s="215"/>
      <c r="X456" s="215"/>
      <c r="Y456" s="215"/>
      <c r="Z456" s="215"/>
    </row>
    <row r="457" spans="2:26">
      <c r="B457" s="1"/>
      <c r="C457" s="1"/>
      <c r="D457" s="213"/>
      <c r="E457" s="214"/>
      <c r="F457" s="214"/>
      <c r="G457" s="214"/>
      <c r="H457" s="214"/>
      <c r="I457" s="214"/>
      <c r="J457" s="214"/>
      <c r="M457" s="215"/>
      <c r="N457" s="214"/>
      <c r="O457" s="214"/>
      <c r="P457" s="216"/>
      <c r="Q457" s="216"/>
      <c r="R457" s="216"/>
      <c r="S457" s="216"/>
      <c r="T457" s="216"/>
      <c r="U457" s="216"/>
      <c r="V457" s="215"/>
      <c r="W457" s="215"/>
      <c r="X457" s="215"/>
      <c r="Y457" s="215"/>
      <c r="Z457" s="215"/>
    </row>
    <row r="458" spans="2:26">
      <c r="B458" s="1"/>
      <c r="C458" s="1"/>
      <c r="D458" s="213"/>
      <c r="E458" s="214"/>
      <c r="F458" s="214"/>
      <c r="G458" s="214"/>
      <c r="H458" s="214"/>
      <c r="I458" s="214"/>
      <c r="J458" s="214"/>
      <c r="M458" s="215"/>
      <c r="N458" s="214"/>
      <c r="O458" s="214"/>
      <c r="P458" s="216"/>
      <c r="Q458" s="216"/>
      <c r="R458" s="216"/>
      <c r="S458" s="216"/>
      <c r="T458" s="216"/>
      <c r="U458" s="216"/>
      <c r="V458" s="215"/>
      <c r="W458" s="215"/>
      <c r="X458" s="215"/>
      <c r="Y458" s="215"/>
      <c r="Z458" s="215"/>
    </row>
    <row r="459" spans="2:26">
      <c r="B459" s="1"/>
      <c r="C459" s="1"/>
      <c r="D459" s="213"/>
      <c r="E459" s="214"/>
      <c r="F459" s="214"/>
      <c r="G459" s="214"/>
      <c r="H459" s="214"/>
      <c r="I459" s="214"/>
      <c r="J459" s="214"/>
      <c r="M459" s="215"/>
      <c r="N459" s="214"/>
      <c r="O459" s="214"/>
      <c r="P459" s="216"/>
      <c r="Q459" s="216"/>
      <c r="R459" s="216"/>
      <c r="S459" s="216"/>
      <c r="T459" s="216"/>
      <c r="U459" s="216"/>
      <c r="V459" s="215"/>
      <c r="W459" s="215"/>
      <c r="X459" s="215"/>
      <c r="Y459" s="215"/>
      <c r="Z459" s="215"/>
    </row>
    <row r="460" spans="2:26">
      <c r="B460" s="1"/>
      <c r="C460" s="1"/>
      <c r="D460" s="213"/>
      <c r="E460" s="214"/>
      <c r="F460" s="214"/>
      <c r="G460" s="214"/>
      <c r="H460" s="214"/>
      <c r="I460" s="214"/>
      <c r="J460" s="214"/>
      <c r="M460" s="215"/>
      <c r="N460" s="214"/>
      <c r="O460" s="214"/>
      <c r="P460" s="216"/>
      <c r="Q460" s="216"/>
      <c r="R460" s="216"/>
      <c r="S460" s="216"/>
      <c r="T460" s="216"/>
      <c r="U460" s="216"/>
      <c r="V460" s="215"/>
      <c r="W460" s="215"/>
      <c r="X460" s="215"/>
      <c r="Y460" s="215"/>
      <c r="Z460" s="215"/>
    </row>
    <row r="461" spans="2:26">
      <c r="B461" s="1"/>
      <c r="C461" s="1"/>
      <c r="D461" s="213"/>
      <c r="E461" s="214"/>
      <c r="F461" s="214"/>
      <c r="G461" s="214"/>
      <c r="H461" s="214"/>
      <c r="I461" s="214"/>
      <c r="J461" s="214"/>
      <c r="M461" s="215"/>
      <c r="N461" s="214"/>
      <c r="O461" s="214"/>
      <c r="P461" s="216"/>
      <c r="Q461" s="216"/>
      <c r="R461" s="216"/>
      <c r="S461" s="216"/>
      <c r="T461" s="216"/>
      <c r="U461" s="216"/>
      <c r="V461" s="215"/>
      <c r="W461" s="215"/>
      <c r="X461" s="215"/>
      <c r="Y461" s="215"/>
      <c r="Z461" s="215"/>
    </row>
    <row r="462" spans="2:26">
      <c r="B462" s="1"/>
      <c r="C462" s="1"/>
      <c r="D462" s="213"/>
      <c r="E462" s="214"/>
      <c r="F462" s="214"/>
      <c r="G462" s="214"/>
      <c r="H462" s="214"/>
      <c r="I462" s="214"/>
      <c r="J462" s="214"/>
      <c r="M462" s="215"/>
      <c r="N462" s="214"/>
      <c r="O462" s="214"/>
      <c r="P462" s="216"/>
      <c r="Q462" s="216"/>
      <c r="R462" s="216"/>
      <c r="S462" s="216"/>
      <c r="T462" s="216"/>
      <c r="U462" s="216"/>
      <c r="V462" s="215"/>
      <c r="W462" s="215"/>
      <c r="X462" s="215"/>
      <c r="Y462" s="215"/>
      <c r="Z462" s="215"/>
    </row>
    <row r="463" spans="2:26">
      <c r="B463" s="1"/>
      <c r="C463" s="1"/>
      <c r="D463" s="213"/>
      <c r="E463" s="214"/>
      <c r="F463" s="214"/>
      <c r="G463" s="214"/>
      <c r="H463" s="214"/>
      <c r="I463" s="214"/>
      <c r="J463" s="214"/>
      <c r="M463" s="215"/>
      <c r="N463" s="214"/>
      <c r="O463" s="214"/>
      <c r="P463" s="216"/>
      <c r="Q463" s="216"/>
      <c r="R463" s="216"/>
      <c r="S463" s="216"/>
      <c r="T463" s="216"/>
      <c r="U463" s="216"/>
      <c r="V463" s="215"/>
      <c r="W463" s="215"/>
      <c r="X463" s="215"/>
      <c r="Y463" s="215"/>
      <c r="Z463" s="215"/>
    </row>
    <row r="464" spans="2:26">
      <c r="B464" s="1"/>
      <c r="C464" s="1"/>
      <c r="D464" s="213"/>
      <c r="E464" s="214"/>
      <c r="F464" s="214"/>
      <c r="G464" s="214"/>
      <c r="H464" s="214"/>
      <c r="I464" s="214"/>
      <c r="J464" s="214"/>
      <c r="M464" s="215"/>
      <c r="N464" s="214"/>
      <c r="O464" s="214"/>
      <c r="P464" s="216"/>
      <c r="Q464" s="216"/>
      <c r="R464" s="216"/>
      <c r="S464" s="216"/>
      <c r="T464" s="216"/>
      <c r="U464" s="216"/>
      <c r="V464" s="215"/>
      <c r="W464" s="215"/>
      <c r="X464" s="215"/>
      <c r="Y464" s="215"/>
      <c r="Z464" s="215"/>
    </row>
    <row r="465" spans="2:26">
      <c r="B465" s="1"/>
      <c r="C465" s="1"/>
      <c r="D465" s="213"/>
      <c r="E465" s="214"/>
      <c r="F465" s="214"/>
      <c r="G465" s="214"/>
      <c r="H465" s="214"/>
      <c r="I465" s="214"/>
      <c r="J465" s="214"/>
      <c r="M465" s="215"/>
      <c r="N465" s="214"/>
      <c r="O465" s="214"/>
      <c r="P465" s="216"/>
      <c r="Q465" s="216"/>
      <c r="R465" s="216"/>
      <c r="S465" s="216"/>
      <c r="T465" s="216"/>
      <c r="U465" s="216"/>
      <c r="V465" s="215"/>
      <c r="W465" s="215"/>
      <c r="X465" s="215"/>
      <c r="Y465" s="215"/>
      <c r="Z465" s="215"/>
    </row>
    <row r="466" spans="2:26">
      <c r="B466" s="1"/>
      <c r="C466" s="1"/>
      <c r="D466" s="213"/>
      <c r="E466" s="214"/>
      <c r="F466" s="214"/>
      <c r="G466" s="214"/>
      <c r="H466" s="214"/>
      <c r="I466" s="214"/>
      <c r="J466" s="214"/>
      <c r="M466" s="215"/>
      <c r="N466" s="214"/>
      <c r="O466" s="214"/>
      <c r="P466" s="216"/>
      <c r="Q466" s="216"/>
      <c r="R466" s="216"/>
      <c r="S466" s="216"/>
      <c r="T466" s="216"/>
      <c r="U466" s="216"/>
      <c r="V466" s="215"/>
      <c r="W466" s="215"/>
      <c r="X466" s="215"/>
      <c r="Y466" s="215"/>
      <c r="Z466" s="215"/>
    </row>
    <row r="467" spans="2:26">
      <c r="B467" s="1"/>
      <c r="C467" s="1"/>
      <c r="D467" s="213"/>
      <c r="E467" s="214"/>
      <c r="F467" s="214"/>
      <c r="G467" s="214"/>
      <c r="H467" s="214"/>
      <c r="I467" s="214"/>
      <c r="J467" s="214"/>
      <c r="M467" s="215"/>
      <c r="N467" s="214"/>
      <c r="O467" s="214"/>
      <c r="P467" s="216"/>
      <c r="Q467" s="216"/>
      <c r="R467" s="216"/>
      <c r="S467" s="216"/>
      <c r="T467" s="216"/>
      <c r="U467" s="216"/>
      <c r="V467" s="215"/>
      <c r="W467" s="215"/>
      <c r="X467" s="215"/>
      <c r="Y467" s="215"/>
      <c r="Z467" s="215"/>
    </row>
    <row r="468" spans="2:26">
      <c r="B468" s="1"/>
      <c r="C468" s="1"/>
      <c r="D468" s="213"/>
      <c r="E468" s="214"/>
      <c r="F468" s="214"/>
      <c r="G468" s="214"/>
      <c r="H468" s="214"/>
      <c r="I468" s="214"/>
      <c r="J468" s="214"/>
      <c r="M468" s="215"/>
      <c r="N468" s="214"/>
      <c r="O468" s="214"/>
      <c r="P468" s="216"/>
      <c r="Q468" s="216"/>
      <c r="R468" s="216"/>
      <c r="S468" s="216"/>
      <c r="T468" s="216"/>
      <c r="U468" s="216"/>
      <c r="V468" s="215"/>
      <c r="W468" s="215"/>
      <c r="X468" s="215"/>
      <c r="Y468" s="215"/>
      <c r="Z468" s="215"/>
    </row>
    <row r="469" spans="2:26">
      <c r="B469" s="1"/>
      <c r="C469" s="1"/>
      <c r="D469" s="213"/>
      <c r="E469" s="214"/>
      <c r="F469" s="214"/>
      <c r="G469" s="214"/>
      <c r="H469" s="214"/>
      <c r="I469" s="214"/>
      <c r="J469" s="214"/>
      <c r="M469" s="215"/>
      <c r="N469" s="214"/>
      <c r="O469" s="214"/>
      <c r="P469" s="216"/>
      <c r="Q469" s="216"/>
      <c r="R469" s="216"/>
      <c r="S469" s="216"/>
      <c r="T469" s="216"/>
      <c r="U469" s="216"/>
      <c r="V469" s="215"/>
      <c r="W469" s="215"/>
      <c r="X469" s="215"/>
      <c r="Y469" s="215"/>
      <c r="Z469" s="215"/>
    </row>
    <row r="470" spans="2:26">
      <c r="B470" s="1"/>
      <c r="C470" s="1"/>
      <c r="D470" s="213"/>
      <c r="E470" s="214"/>
      <c r="F470" s="214"/>
      <c r="G470" s="214"/>
      <c r="H470" s="214"/>
      <c r="I470" s="214"/>
      <c r="J470" s="214"/>
      <c r="M470" s="215"/>
      <c r="N470" s="214"/>
      <c r="O470" s="214"/>
      <c r="P470" s="216"/>
      <c r="Q470" s="216"/>
      <c r="R470" s="216"/>
      <c r="S470" s="216"/>
      <c r="T470" s="216"/>
      <c r="U470" s="216"/>
      <c r="V470" s="215"/>
      <c r="W470" s="215"/>
      <c r="X470" s="215"/>
      <c r="Y470" s="215"/>
      <c r="Z470" s="215"/>
    </row>
    <row r="471" spans="2:26">
      <c r="B471" s="1"/>
      <c r="C471" s="1"/>
      <c r="D471" s="213"/>
      <c r="E471" s="214"/>
      <c r="F471" s="214"/>
      <c r="G471" s="214"/>
      <c r="H471" s="214"/>
      <c r="I471" s="214"/>
      <c r="J471" s="214"/>
      <c r="M471" s="215"/>
      <c r="N471" s="214"/>
      <c r="O471" s="214"/>
      <c r="P471" s="216"/>
      <c r="Q471" s="216"/>
      <c r="R471" s="216"/>
      <c r="S471" s="216"/>
      <c r="T471" s="216"/>
      <c r="U471" s="216"/>
      <c r="V471" s="215"/>
      <c r="W471" s="215"/>
      <c r="X471" s="215"/>
      <c r="Y471" s="215"/>
      <c r="Z471" s="215"/>
    </row>
    <row r="472" spans="2:26">
      <c r="B472" s="1"/>
      <c r="C472" s="1"/>
      <c r="D472" s="213"/>
      <c r="E472" s="214"/>
      <c r="F472" s="214"/>
      <c r="G472" s="214"/>
      <c r="H472" s="214"/>
      <c r="I472" s="214"/>
      <c r="J472" s="214"/>
      <c r="M472" s="215"/>
      <c r="N472" s="214"/>
      <c r="O472" s="214"/>
      <c r="P472" s="216"/>
      <c r="Q472" s="216"/>
      <c r="R472" s="216"/>
      <c r="S472" s="216"/>
      <c r="T472" s="216"/>
      <c r="U472" s="216"/>
      <c r="V472" s="215"/>
      <c r="W472" s="215"/>
      <c r="X472" s="215"/>
      <c r="Y472" s="215"/>
      <c r="Z472" s="215"/>
    </row>
    <row r="473" spans="2:26">
      <c r="B473" s="1"/>
      <c r="C473" s="1"/>
      <c r="D473" s="213"/>
      <c r="E473" s="214"/>
      <c r="F473" s="214"/>
      <c r="G473" s="214"/>
      <c r="H473" s="214"/>
      <c r="I473" s="214"/>
      <c r="J473" s="214"/>
      <c r="M473" s="215"/>
      <c r="N473" s="214"/>
      <c r="O473" s="214"/>
      <c r="P473" s="216"/>
      <c r="Q473" s="216"/>
      <c r="R473" s="216"/>
      <c r="S473" s="216"/>
      <c r="T473" s="216"/>
      <c r="U473" s="216"/>
      <c r="V473" s="215"/>
      <c r="W473" s="215"/>
      <c r="X473" s="215"/>
      <c r="Y473" s="215"/>
      <c r="Z473" s="215"/>
    </row>
    <row r="474" spans="2:26">
      <c r="B474" s="1"/>
      <c r="C474" s="1"/>
      <c r="D474" s="213"/>
      <c r="E474" s="214"/>
      <c r="F474" s="214"/>
      <c r="G474" s="214"/>
      <c r="H474" s="214"/>
      <c r="I474" s="214"/>
      <c r="J474" s="214"/>
      <c r="M474" s="215"/>
      <c r="N474" s="214"/>
      <c r="O474" s="214"/>
      <c r="P474" s="216"/>
      <c r="Q474" s="216"/>
      <c r="R474" s="216"/>
      <c r="S474" s="216"/>
      <c r="T474" s="216"/>
      <c r="U474" s="216"/>
      <c r="V474" s="215"/>
      <c r="W474" s="215"/>
      <c r="X474" s="215"/>
      <c r="Y474" s="215"/>
      <c r="Z474" s="215"/>
    </row>
    <row r="475" spans="2:26">
      <c r="B475" s="1"/>
      <c r="C475" s="1"/>
      <c r="D475" s="213"/>
      <c r="E475" s="214"/>
      <c r="F475" s="214"/>
      <c r="G475" s="214"/>
      <c r="H475" s="214"/>
      <c r="I475" s="214"/>
      <c r="J475" s="214"/>
      <c r="M475" s="215"/>
      <c r="N475" s="214"/>
      <c r="O475" s="214"/>
      <c r="P475" s="216"/>
      <c r="Q475" s="216"/>
      <c r="R475" s="216"/>
      <c r="S475" s="216"/>
      <c r="T475" s="216"/>
      <c r="U475" s="216"/>
      <c r="V475" s="215"/>
      <c r="W475" s="215"/>
      <c r="X475" s="215"/>
      <c r="Y475" s="215"/>
      <c r="Z475" s="215"/>
    </row>
    <row r="476" spans="2:26">
      <c r="B476" s="1"/>
      <c r="C476" s="1"/>
      <c r="D476" s="213"/>
      <c r="E476" s="214"/>
      <c r="F476" s="214"/>
      <c r="G476" s="214"/>
      <c r="H476" s="214"/>
      <c r="I476" s="214"/>
      <c r="J476" s="214"/>
      <c r="M476" s="215"/>
      <c r="N476" s="214"/>
      <c r="O476" s="214"/>
      <c r="P476" s="216"/>
      <c r="Q476" s="216"/>
      <c r="R476" s="216"/>
      <c r="S476" s="216"/>
      <c r="T476" s="216"/>
      <c r="U476" s="216"/>
      <c r="V476" s="215"/>
      <c r="W476" s="215"/>
      <c r="X476" s="215"/>
      <c r="Y476" s="215"/>
      <c r="Z476" s="215"/>
    </row>
    <row r="477" spans="2:26">
      <c r="B477" s="1"/>
      <c r="C477" s="1"/>
      <c r="D477" s="213"/>
      <c r="E477" s="214"/>
      <c r="F477" s="214"/>
      <c r="G477" s="214"/>
      <c r="H477" s="214"/>
      <c r="I477" s="214"/>
      <c r="J477" s="214"/>
      <c r="M477" s="215"/>
      <c r="N477" s="214"/>
      <c r="O477" s="214"/>
      <c r="P477" s="216"/>
      <c r="Q477" s="216"/>
      <c r="R477" s="216"/>
      <c r="S477" s="216"/>
      <c r="T477" s="216"/>
      <c r="U477" s="216"/>
      <c r="V477" s="215"/>
      <c r="W477" s="215"/>
      <c r="X477" s="215"/>
      <c r="Y477" s="215"/>
      <c r="Z477" s="215"/>
    </row>
    <row r="478" spans="2:26">
      <c r="B478" s="1"/>
      <c r="C478" s="1"/>
      <c r="D478" s="213"/>
      <c r="E478" s="214"/>
      <c r="F478" s="214"/>
      <c r="G478" s="214"/>
      <c r="H478" s="214"/>
      <c r="I478" s="214"/>
      <c r="J478" s="214"/>
      <c r="M478" s="215"/>
      <c r="N478" s="214"/>
      <c r="O478" s="214"/>
      <c r="P478" s="216"/>
      <c r="Q478" s="216"/>
      <c r="R478" s="216"/>
      <c r="S478" s="216"/>
      <c r="T478" s="216"/>
      <c r="U478" s="216"/>
      <c r="V478" s="215"/>
      <c r="W478" s="215"/>
      <c r="X478" s="215"/>
      <c r="Y478" s="215"/>
      <c r="Z478" s="215"/>
    </row>
    <row r="479" spans="2:26">
      <c r="B479" s="1"/>
      <c r="C479" s="1"/>
      <c r="D479" s="213"/>
      <c r="E479" s="214"/>
      <c r="F479" s="214"/>
      <c r="G479" s="214"/>
      <c r="H479" s="214"/>
      <c r="I479" s="214"/>
      <c r="J479" s="214"/>
      <c r="M479" s="215"/>
      <c r="N479" s="214"/>
      <c r="O479" s="214"/>
      <c r="P479" s="216"/>
      <c r="Q479" s="216"/>
      <c r="R479" s="216"/>
      <c r="S479" s="216"/>
      <c r="T479" s="216"/>
      <c r="U479" s="216"/>
      <c r="V479" s="215"/>
      <c r="W479" s="215"/>
      <c r="X479" s="215"/>
      <c r="Y479" s="215"/>
      <c r="Z479" s="215"/>
    </row>
    <row r="480" spans="2:26">
      <c r="B480" s="1"/>
      <c r="C480" s="1"/>
      <c r="D480" s="213"/>
      <c r="E480" s="214"/>
      <c r="F480" s="214"/>
      <c r="G480" s="214"/>
      <c r="H480" s="214"/>
      <c r="I480" s="214"/>
      <c r="J480" s="214"/>
      <c r="M480" s="215"/>
      <c r="N480" s="214"/>
      <c r="O480" s="214"/>
      <c r="P480" s="216"/>
      <c r="Q480" s="216"/>
      <c r="R480" s="216"/>
      <c r="S480" s="216"/>
      <c r="T480" s="216"/>
      <c r="U480" s="216"/>
      <c r="V480" s="215"/>
      <c r="W480" s="215"/>
      <c r="X480" s="215"/>
      <c r="Y480" s="215"/>
      <c r="Z480" s="215"/>
    </row>
    <row r="481" spans="2:26">
      <c r="B481" s="1"/>
      <c r="C481" s="1"/>
      <c r="D481" s="213"/>
      <c r="E481" s="214"/>
      <c r="F481" s="214"/>
      <c r="G481" s="214"/>
      <c r="H481" s="214"/>
      <c r="I481" s="214"/>
      <c r="J481" s="214"/>
      <c r="M481" s="215"/>
      <c r="N481" s="214"/>
      <c r="O481" s="214"/>
      <c r="P481" s="216"/>
      <c r="Q481" s="216"/>
      <c r="R481" s="216"/>
      <c r="S481" s="216"/>
      <c r="T481" s="216"/>
      <c r="U481" s="216"/>
      <c r="V481" s="215"/>
      <c r="W481" s="215"/>
      <c r="X481" s="215"/>
      <c r="Y481" s="215"/>
      <c r="Z481" s="215"/>
    </row>
    <row r="482" spans="2:26">
      <c r="B482" s="1"/>
      <c r="C482" s="1"/>
      <c r="D482" s="213"/>
      <c r="E482" s="214"/>
      <c r="F482" s="214"/>
      <c r="G482" s="214"/>
      <c r="H482" s="214"/>
      <c r="I482" s="214"/>
      <c r="J482" s="214"/>
      <c r="M482" s="215"/>
      <c r="N482" s="214"/>
      <c r="O482" s="214"/>
      <c r="P482" s="216"/>
      <c r="Q482" s="216"/>
      <c r="R482" s="216"/>
      <c r="S482" s="216"/>
      <c r="T482" s="216"/>
      <c r="U482" s="216"/>
      <c r="V482" s="215"/>
      <c r="W482" s="215"/>
      <c r="X482" s="215"/>
      <c r="Y482" s="215"/>
      <c r="Z482" s="215"/>
    </row>
    <row r="483" spans="2:26">
      <c r="B483" s="1"/>
      <c r="C483" s="1"/>
      <c r="D483" s="213"/>
      <c r="E483" s="214"/>
      <c r="F483" s="214"/>
      <c r="G483" s="214"/>
      <c r="H483" s="214"/>
      <c r="I483" s="214"/>
      <c r="J483" s="214"/>
      <c r="M483" s="215"/>
      <c r="N483" s="214"/>
      <c r="O483" s="214"/>
      <c r="P483" s="216"/>
      <c r="Q483" s="216"/>
      <c r="R483" s="216"/>
      <c r="S483" s="216"/>
      <c r="T483" s="216"/>
      <c r="U483" s="216"/>
      <c r="V483" s="215"/>
      <c r="W483" s="215"/>
      <c r="X483" s="215"/>
      <c r="Y483" s="215"/>
      <c r="Z483" s="215"/>
    </row>
    <row r="484" spans="2:26">
      <c r="B484" s="1"/>
      <c r="C484" s="1"/>
      <c r="D484" s="213"/>
      <c r="E484" s="214"/>
      <c r="F484" s="214"/>
      <c r="G484" s="214"/>
      <c r="H484" s="214"/>
      <c r="I484" s="214"/>
      <c r="J484" s="214"/>
      <c r="M484" s="215"/>
      <c r="N484" s="214"/>
      <c r="O484" s="214"/>
      <c r="P484" s="216"/>
      <c r="Q484" s="216"/>
      <c r="R484" s="216"/>
      <c r="S484" s="216"/>
      <c r="T484" s="216"/>
      <c r="U484" s="216"/>
      <c r="V484" s="215"/>
      <c r="W484" s="215"/>
      <c r="X484" s="215"/>
      <c r="Y484" s="215"/>
      <c r="Z484" s="215"/>
    </row>
    <row r="485" spans="2:26">
      <c r="B485" s="1"/>
      <c r="C485" s="1"/>
      <c r="D485" s="213"/>
      <c r="E485" s="214"/>
      <c r="F485" s="214"/>
      <c r="G485" s="214"/>
      <c r="H485" s="214"/>
      <c r="I485" s="214"/>
      <c r="J485" s="214"/>
      <c r="M485" s="215"/>
      <c r="N485" s="214"/>
      <c r="O485" s="214"/>
      <c r="P485" s="216"/>
      <c r="Q485" s="216"/>
      <c r="R485" s="216"/>
      <c r="S485" s="216"/>
      <c r="T485" s="216"/>
      <c r="U485" s="216"/>
      <c r="V485" s="215"/>
      <c r="W485" s="215"/>
      <c r="X485" s="215"/>
      <c r="Y485" s="215"/>
      <c r="Z485" s="215"/>
    </row>
    <row r="486" spans="2:26">
      <c r="B486" s="1"/>
      <c r="C486" s="1"/>
      <c r="D486" s="213"/>
      <c r="E486" s="214"/>
      <c r="F486" s="214"/>
      <c r="G486" s="214"/>
      <c r="H486" s="214"/>
      <c r="I486" s="214"/>
      <c r="J486" s="214"/>
      <c r="M486" s="215"/>
      <c r="N486" s="214"/>
      <c r="O486" s="214"/>
      <c r="P486" s="216"/>
      <c r="Q486" s="216"/>
      <c r="R486" s="216"/>
      <c r="S486" s="216"/>
      <c r="T486" s="216"/>
      <c r="U486" s="216"/>
      <c r="V486" s="215"/>
      <c r="W486" s="215"/>
      <c r="X486" s="215"/>
      <c r="Y486" s="215"/>
      <c r="Z486" s="215"/>
    </row>
    <row r="487" spans="2:26">
      <c r="B487" s="1"/>
      <c r="C487" s="1"/>
      <c r="D487" s="213"/>
      <c r="E487" s="214"/>
      <c r="F487" s="214"/>
      <c r="G487" s="214"/>
      <c r="H487" s="214"/>
      <c r="I487" s="214"/>
      <c r="J487" s="214"/>
      <c r="M487" s="215"/>
      <c r="N487" s="214"/>
      <c r="O487" s="214"/>
      <c r="P487" s="216"/>
      <c r="Q487" s="216"/>
      <c r="R487" s="216"/>
      <c r="S487" s="216"/>
      <c r="T487" s="216"/>
      <c r="U487" s="216"/>
      <c r="V487" s="215"/>
      <c r="W487" s="215"/>
      <c r="X487" s="215"/>
      <c r="Y487" s="215"/>
      <c r="Z487" s="215"/>
    </row>
    <row r="488" spans="2:26">
      <c r="B488" s="1"/>
      <c r="C488" s="1"/>
      <c r="D488" s="213"/>
      <c r="E488" s="214"/>
      <c r="F488" s="214"/>
      <c r="G488" s="214"/>
      <c r="H488" s="214"/>
      <c r="I488" s="214"/>
      <c r="J488" s="214"/>
      <c r="M488" s="215"/>
      <c r="N488" s="214"/>
      <c r="O488" s="214"/>
      <c r="P488" s="216"/>
      <c r="Q488" s="216"/>
      <c r="R488" s="216"/>
      <c r="S488" s="216"/>
      <c r="T488" s="216"/>
      <c r="U488" s="216"/>
      <c r="V488" s="215"/>
      <c r="W488" s="215"/>
      <c r="X488" s="215"/>
      <c r="Y488" s="215"/>
      <c r="Z488" s="215"/>
    </row>
    <row r="489" spans="2:26">
      <c r="B489" s="1"/>
      <c r="C489" s="1"/>
      <c r="D489" s="213"/>
      <c r="E489" s="214"/>
      <c r="F489" s="214"/>
      <c r="G489" s="214"/>
      <c r="H489" s="214"/>
      <c r="I489" s="214"/>
      <c r="J489" s="214"/>
      <c r="M489" s="215"/>
      <c r="N489" s="214"/>
      <c r="O489" s="214"/>
      <c r="P489" s="216"/>
      <c r="Q489" s="216"/>
      <c r="R489" s="216"/>
      <c r="S489" s="216"/>
      <c r="T489" s="216"/>
      <c r="U489" s="216"/>
      <c r="V489" s="215"/>
      <c r="W489" s="215"/>
      <c r="X489" s="215"/>
      <c r="Y489" s="215"/>
      <c r="Z489" s="215"/>
    </row>
    <row r="490" spans="2:26">
      <c r="B490" s="1"/>
      <c r="C490" s="1"/>
      <c r="D490" s="213"/>
      <c r="E490" s="214"/>
      <c r="F490" s="214"/>
      <c r="G490" s="214"/>
      <c r="H490" s="214"/>
      <c r="I490" s="214"/>
      <c r="J490" s="214"/>
      <c r="M490" s="215"/>
      <c r="N490" s="214"/>
      <c r="O490" s="214"/>
      <c r="P490" s="216"/>
      <c r="Q490" s="216"/>
      <c r="R490" s="216"/>
      <c r="S490" s="216"/>
      <c r="T490" s="216"/>
      <c r="U490" s="216"/>
      <c r="V490" s="215"/>
      <c r="W490" s="215"/>
      <c r="X490" s="215"/>
      <c r="Y490" s="215"/>
      <c r="Z490" s="215"/>
    </row>
    <row r="491" spans="2:26">
      <c r="B491" s="1"/>
      <c r="C491" s="1"/>
      <c r="D491" s="213"/>
      <c r="E491" s="214"/>
      <c r="F491" s="214"/>
      <c r="G491" s="214"/>
      <c r="H491" s="214"/>
      <c r="I491" s="214"/>
      <c r="J491" s="214"/>
      <c r="M491" s="215"/>
      <c r="N491" s="214"/>
      <c r="O491" s="214"/>
      <c r="P491" s="216"/>
      <c r="Q491" s="216"/>
      <c r="R491" s="216"/>
      <c r="S491" s="216"/>
      <c r="T491" s="216"/>
      <c r="U491" s="216"/>
      <c r="V491" s="215"/>
      <c r="W491" s="215"/>
      <c r="X491" s="215"/>
      <c r="Y491" s="215"/>
      <c r="Z491" s="215"/>
    </row>
    <row r="492" spans="2:26">
      <c r="B492" s="1"/>
      <c r="C492" s="1"/>
      <c r="D492" s="213"/>
      <c r="E492" s="214"/>
      <c r="F492" s="214"/>
      <c r="G492" s="214"/>
      <c r="H492" s="214"/>
      <c r="I492" s="214"/>
      <c r="J492" s="214"/>
      <c r="M492" s="215"/>
      <c r="N492" s="214"/>
      <c r="O492" s="214"/>
      <c r="P492" s="216"/>
      <c r="Q492" s="216"/>
      <c r="R492" s="216"/>
      <c r="S492" s="216"/>
      <c r="T492" s="216"/>
      <c r="U492" s="216"/>
      <c r="V492" s="215"/>
      <c r="W492" s="215"/>
      <c r="X492" s="215"/>
      <c r="Y492" s="215"/>
      <c r="Z492" s="215"/>
    </row>
    <row r="493" spans="2:26">
      <c r="B493" s="1"/>
      <c r="C493" s="1"/>
      <c r="D493" s="213"/>
      <c r="E493" s="214"/>
      <c r="F493" s="214"/>
      <c r="G493" s="214"/>
      <c r="H493" s="214"/>
      <c r="I493" s="214"/>
      <c r="J493" s="214"/>
      <c r="M493" s="215"/>
      <c r="N493" s="214"/>
      <c r="O493" s="214"/>
      <c r="P493" s="216"/>
      <c r="Q493" s="216"/>
      <c r="R493" s="216"/>
      <c r="S493" s="216"/>
      <c r="T493" s="216"/>
      <c r="U493" s="216"/>
      <c r="V493" s="215"/>
      <c r="W493" s="215"/>
      <c r="X493" s="215"/>
      <c r="Y493" s="215"/>
      <c r="Z493" s="215"/>
    </row>
    <row r="494" spans="2:26">
      <c r="B494" s="1"/>
      <c r="C494" s="1"/>
      <c r="D494" s="213"/>
      <c r="E494" s="214"/>
      <c r="F494" s="214"/>
      <c r="G494" s="214"/>
      <c r="H494" s="214"/>
      <c r="I494" s="214"/>
      <c r="J494" s="214"/>
      <c r="M494" s="215"/>
      <c r="N494" s="214"/>
      <c r="O494" s="214"/>
      <c r="P494" s="216"/>
      <c r="Q494" s="216"/>
      <c r="R494" s="216"/>
      <c r="S494" s="216"/>
      <c r="T494" s="216"/>
      <c r="U494" s="216"/>
      <c r="V494" s="215"/>
      <c r="W494" s="215"/>
      <c r="X494" s="215"/>
      <c r="Y494" s="215"/>
      <c r="Z494" s="215"/>
    </row>
    <row r="495" spans="2:26">
      <c r="B495" s="1"/>
      <c r="C495" s="1"/>
      <c r="D495" s="213"/>
      <c r="E495" s="214"/>
      <c r="F495" s="214"/>
      <c r="G495" s="214"/>
      <c r="H495" s="214"/>
      <c r="I495" s="214"/>
      <c r="J495" s="214"/>
      <c r="M495" s="215"/>
      <c r="N495" s="214"/>
      <c r="O495" s="214"/>
      <c r="P495" s="216"/>
      <c r="Q495" s="216"/>
      <c r="R495" s="216"/>
      <c r="S495" s="216"/>
      <c r="T495" s="216"/>
      <c r="U495" s="216"/>
      <c r="V495" s="215"/>
      <c r="W495" s="215"/>
      <c r="X495" s="215"/>
      <c r="Y495" s="215"/>
      <c r="Z495" s="215"/>
    </row>
    <row r="496" spans="2:26">
      <c r="B496" s="1"/>
      <c r="C496" s="1"/>
      <c r="D496" s="213"/>
      <c r="E496" s="214"/>
      <c r="F496" s="214"/>
      <c r="G496" s="214"/>
      <c r="H496" s="214"/>
      <c r="I496" s="214"/>
      <c r="J496" s="214"/>
      <c r="M496" s="215"/>
      <c r="N496" s="214"/>
      <c r="O496" s="214"/>
      <c r="P496" s="216"/>
      <c r="Q496" s="216"/>
      <c r="R496" s="216"/>
      <c r="S496" s="216"/>
      <c r="T496" s="216"/>
      <c r="U496" s="216"/>
      <c r="V496" s="215"/>
      <c r="W496" s="215"/>
      <c r="X496" s="215"/>
      <c r="Y496" s="215"/>
      <c r="Z496" s="215"/>
    </row>
    <row r="497" spans="2:26">
      <c r="B497" s="1"/>
      <c r="C497" s="1"/>
      <c r="D497" s="213"/>
      <c r="E497" s="214"/>
      <c r="F497" s="214"/>
      <c r="G497" s="214"/>
      <c r="H497" s="214"/>
      <c r="I497" s="214"/>
      <c r="J497" s="214"/>
      <c r="M497" s="215"/>
      <c r="N497" s="214"/>
      <c r="O497" s="214"/>
      <c r="P497" s="216"/>
      <c r="Q497" s="216"/>
      <c r="R497" s="216"/>
      <c r="S497" s="216"/>
      <c r="T497" s="216"/>
      <c r="U497" s="216"/>
      <c r="V497" s="215"/>
      <c r="W497" s="215"/>
      <c r="X497" s="215"/>
      <c r="Y497" s="215"/>
      <c r="Z497" s="215"/>
    </row>
    <row r="498" spans="2:26">
      <c r="B498" s="1"/>
      <c r="C498" s="1"/>
      <c r="D498" s="213"/>
      <c r="E498" s="214"/>
      <c r="F498" s="214"/>
      <c r="G498" s="214"/>
      <c r="H498" s="214"/>
      <c r="I498" s="214"/>
      <c r="J498" s="214"/>
      <c r="M498" s="215"/>
      <c r="N498" s="214"/>
      <c r="O498" s="214"/>
      <c r="P498" s="216"/>
      <c r="Q498" s="216"/>
      <c r="R498" s="216"/>
      <c r="S498" s="216"/>
      <c r="T498" s="216"/>
      <c r="U498" s="216"/>
      <c r="V498" s="215"/>
      <c r="W498" s="215"/>
      <c r="X498" s="215"/>
      <c r="Y498" s="215"/>
      <c r="Z498" s="215"/>
    </row>
    <row r="499" spans="2:26">
      <c r="B499" s="1"/>
      <c r="C499" s="1"/>
      <c r="D499" s="213"/>
      <c r="E499" s="214"/>
      <c r="F499" s="214"/>
      <c r="G499" s="214"/>
      <c r="H499" s="214"/>
      <c r="I499" s="214"/>
      <c r="J499" s="214"/>
      <c r="M499" s="215"/>
      <c r="N499" s="214"/>
      <c r="O499" s="214"/>
      <c r="P499" s="216"/>
      <c r="Q499" s="216"/>
      <c r="R499" s="216"/>
      <c r="S499" s="216"/>
      <c r="T499" s="216"/>
      <c r="U499" s="216"/>
      <c r="V499" s="215"/>
      <c r="W499" s="215"/>
      <c r="X499" s="215"/>
      <c r="Y499" s="215"/>
      <c r="Z499" s="215"/>
    </row>
    <row r="500" spans="2:26">
      <c r="B500" s="1"/>
      <c r="C500" s="1"/>
      <c r="D500" s="213"/>
      <c r="E500" s="214"/>
      <c r="F500" s="214"/>
      <c r="G500" s="214"/>
      <c r="H500" s="214"/>
      <c r="I500" s="214"/>
      <c r="J500" s="214"/>
      <c r="M500" s="215"/>
      <c r="N500" s="214"/>
      <c r="O500" s="214"/>
      <c r="P500" s="216"/>
      <c r="Q500" s="216"/>
      <c r="R500" s="216"/>
      <c r="S500" s="216"/>
      <c r="T500" s="216"/>
      <c r="U500" s="216"/>
      <c r="V500" s="215"/>
      <c r="W500" s="215"/>
      <c r="X500" s="215"/>
      <c r="Y500" s="215"/>
      <c r="Z500" s="215"/>
    </row>
    <row r="501" spans="2:26">
      <c r="B501" s="1"/>
      <c r="C501" s="1"/>
      <c r="D501" s="213"/>
      <c r="E501" s="214"/>
      <c r="F501" s="214"/>
      <c r="G501" s="214"/>
      <c r="H501" s="214"/>
      <c r="I501" s="214"/>
      <c r="J501" s="214"/>
      <c r="M501" s="215"/>
      <c r="N501" s="214"/>
      <c r="O501" s="214"/>
      <c r="P501" s="216"/>
      <c r="Q501" s="216"/>
      <c r="R501" s="216"/>
      <c r="S501" s="216"/>
      <c r="T501" s="216"/>
      <c r="U501" s="216"/>
      <c r="V501" s="215"/>
      <c r="W501" s="215"/>
      <c r="X501" s="215"/>
      <c r="Y501" s="215"/>
      <c r="Z501" s="215"/>
    </row>
    <row r="502" spans="2:26">
      <c r="B502" s="1"/>
      <c r="C502" s="1"/>
      <c r="D502" s="213"/>
      <c r="E502" s="214"/>
      <c r="F502" s="214"/>
      <c r="G502" s="214"/>
      <c r="H502" s="214"/>
      <c r="I502" s="214"/>
      <c r="J502" s="214"/>
      <c r="M502" s="215"/>
      <c r="N502" s="214"/>
      <c r="O502" s="214"/>
      <c r="P502" s="216"/>
      <c r="Q502" s="216"/>
      <c r="R502" s="216"/>
      <c r="S502" s="216"/>
      <c r="T502" s="216"/>
      <c r="U502" s="216"/>
      <c r="V502" s="215"/>
      <c r="W502" s="215"/>
      <c r="X502" s="215"/>
      <c r="Y502" s="215"/>
      <c r="Z502" s="215"/>
    </row>
    <row r="503" spans="2:26">
      <c r="B503" s="1"/>
      <c r="C503" s="1"/>
      <c r="D503" s="213"/>
      <c r="E503" s="214"/>
      <c r="F503" s="214"/>
      <c r="G503" s="214"/>
      <c r="H503" s="214"/>
      <c r="I503" s="214"/>
      <c r="J503" s="214"/>
      <c r="M503" s="215"/>
      <c r="N503" s="214"/>
      <c r="O503" s="214"/>
      <c r="P503" s="216"/>
      <c r="Q503" s="216"/>
      <c r="R503" s="216"/>
      <c r="S503" s="216"/>
      <c r="T503" s="216"/>
      <c r="U503" s="216"/>
      <c r="V503" s="215"/>
      <c r="W503" s="215"/>
      <c r="X503" s="215"/>
      <c r="Y503" s="215"/>
      <c r="Z503" s="215"/>
    </row>
    <row r="504" spans="2:26">
      <c r="B504" s="1"/>
      <c r="C504" s="1"/>
      <c r="D504" s="213"/>
      <c r="E504" s="214"/>
      <c r="F504" s="214"/>
      <c r="G504" s="214"/>
      <c r="H504" s="214"/>
      <c r="I504" s="214"/>
      <c r="J504" s="214"/>
      <c r="M504" s="215"/>
      <c r="N504" s="214"/>
      <c r="O504" s="214"/>
      <c r="P504" s="216"/>
      <c r="Q504" s="216"/>
      <c r="R504" s="216"/>
      <c r="S504" s="216"/>
      <c r="T504" s="216"/>
      <c r="U504" s="216"/>
      <c r="V504" s="215"/>
      <c r="W504" s="215"/>
      <c r="X504" s="215"/>
      <c r="Y504" s="215"/>
      <c r="Z504" s="215"/>
    </row>
    <row r="505" spans="2:26">
      <c r="B505" s="1"/>
      <c r="C505" s="1"/>
      <c r="D505" s="213"/>
      <c r="E505" s="214"/>
      <c r="F505" s="214"/>
      <c r="G505" s="214"/>
      <c r="H505" s="214"/>
      <c r="I505" s="214"/>
      <c r="J505" s="214"/>
      <c r="M505" s="215"/>
      <c r="N505" s="214"/>
      <c r="O505" s="214"/>
      <c r="P505" s="216"/>
      <c r="Q505" s="216"/>
      <c r="R505" s="216"/>
      <c r="S505" s="216"/>
      <c r="T505" s="216"/>
      <c r="U505" s="216"/>
      <c r="V505" s="215"/>
      <c r="W505" s="215"/>
      <c r="X505" s="215"/>
      <c r="Y505" s="215"/>
      <c r="Z505" s="215"/>
    </row>
    <row r="506" spans="2:26">
      <c r="B506" s="1"/>
      <c r="C506" s="1"/>
      <c r="D506" s="213"/>
      <c r="E506" s="214"/>
      <c r="F506" s="214"/>
      <c r="G506" s="214"/>
      <c r="H506" s="214"/>
      <c r="I506" s="214"/>
      <c r="J506" s="214"/>
      <c r="M506" s="215"/>
      <c r="N506" s="214"/>
      <c r="O506" s="214"/>
      <c r="P506" s="216"/>
      <c r="Q506" s="216"/>
      <c r="R506" s="216"/>
      <c r="S506" s="216"/>
      <c r="T506" s="216"/>
      <c r="U506" s="216"/>
      <c r="V506" s="215"/>
      <c r="W506" s="215"/>
      <c r="X506" s="215"/>
      <c r="Y506" s="215"/>
      <c r="Z506" s="215"/>
    </row>
    <row r="507" spans="2:26">
      <c r="B507" s="1"/>
      <c r="C507" s="1"/>
      <c r="D507" s="213"/>
      <c r="E507" s="214"/>
      <c r="F507" s="214"/>
      <c r="G507" s="214"/>
      <c r="H507" s="214"/>
      <c r="I507" s="214"/>
      <c r="J507" s="214"/>
      <c r="M507" s="215"/>
      <c r="N507" s="214"/>
      <c r="O507" s="214"/>
      <c r="P507" s="216"/>
      <c r="Q507" s="216"/>
      <c r="R507" s="216"/>
      <c r="S507" s="216"/>
      <c r="T507" s="216"/>
      <c r="U507" s="216"/>
      <c r="V507" s="215"/>
      <c r="W507" s="215"/>
      <c r="X507" s="215"/>
      <c r="Y507" s="215"/>
      <c r="Z507" s="215"/>
    </row>
    <row r="508" spans="2:26">
      <c r="B508" s="1"/>
      <c r="C508" s="1"/>
      <c r="D508" s="213"/>
      <c r="E508" s="214"/>
      <c r="F508" s="214"/>
      <c r="G508" s="214"/>
      <c r="H508" s="214"/>
      <c r="I508" s="214"/>
      <c r="J508" s="214"/>
      <c r="M508" s="215"/>
      <c r="N508" s="214"/>
      <c r="O508" s="214"/>
      <c r="P508" s="216"/>
      <c r="Q508" s="216"/>
      <c r="R508" s="216"/>
      <c r="S508" s="216"/>
      <c r="T508" s="216"/>
      <c r="U508" s="216"/>
      <c r="V508" s="215"/>
      <c r="W508" s="215"/>
      <c r="X508" s="215"/>
      <c r="Y508" s="215"/>
      <c r="Z508" s="215"/>
    </row>
    <row r="509" spans="2:26">
      <c r="B509" s="1"/>
      <c r="C509" s="1"/>
      <c r="D509" s="213"/>
      <c r="E509" s="214"/>
      <c r="F509" s="214"/>
      <c r="G509" s="214"/>
      <c r="H509" s="214"/>
      <c r="I509" s="214"/>
      <c r="J509" s="214"/>
      <c r="M509" s="215"/>
      <c r="N509" s="214"/>
      <c r="O509" s="214"/>
      <c r="P509" s="216"/>
      <c r="Q509" s="216"/>
      <c r="R509" s="216"/>
      <c r="S509" s="216"/>
      <c r="T509" s="216"/>
      <c r="U509" s="216"/>
      <c r="V509" s="215"/>
      <c r="W509" s="215"/>
      <c r="X509" s="215"/>
      <c r="Y509" s="215"/>
      <c r="Z509" s="215"/>
    </row>
    <row r="510" spans="2:26">
      <c r="B510" s="1"/>
      <c r="C510" s="1"/>
      <c r="D510" s="213"/>
      <c r="E510" s="214"/>
      <c r="F510" s="214"/>
      <c r="G510" s="214"/>
      <c r="H510" s="214"/>
      <c r="I510" s="214"/>
      <c r="J510" s="214"/>
      <c r="M510" s="215"/>
      <c r="N510" s="214"/>
      <c r="O510" s="214"/>
      <c r="P510" s="216"/>
      <c r="Q510" s="216"/>
      <c r="R510" s="216"/>
      <c r="S510" s="216"/>
      <c r="T510" s="216"/>
      <c r="U510" s="216"/>
      <c r="V510" s="215"/>
      <c r="W510" s="215"/>
      <c r="X510" s="215"/>
      <c r="Y510" s="215"/>
      <c r="Z510" s="215"/>
    </row>
    <row r="511" spans="2:26">
      <c r="B511" s="1"/>
      <c r="C511" s="1"/>
      <c r="D511" s="213"/>
      <c r="E511" s="214"/>
      <c r="F511" s="214"/>
      <c r="G511" s="214"/>
      <c r="H511" s="214"/>
      <c r="I511" s="214"/>
      <c r="J511" s="214"/>
      <c r="M511" s="215"/>
      <c r="N511" s="214"/>
      <c r="O511" s="214"/>
      <c r="P511" s="216"/>
      <c r="Q511" s="216"/>
      <c r="R511" s="216"/>
      <c r="S511" s="216"/>
      <c r="T511" s="216"/>
      <c r="U511" s="216"/>
      <c r="V511" s="215"/>
      <c r="W511" s="215"/>
      <c r="X511" s="215"/>
      <c r="Y511" s="215"/>
      <c r="Z511" s="215"/>
    </row>
    <row r="512" spans="2:26">
      <c r="B512" s="1"/>
      <c r="C512" s="1"/>
      <c r="D512" s="213"/>
      <c r="E512" s="214"/>
      <c r="F512" s="214"/>
      <c r="G512" s="214"/>
      <c r="H512" s="214"/>
      <c r="I512" s="214"/>
      <c r="J512" s="214"/>
      <c r="M512" s="215"/>
      <c r="N512" s="214"/>
      <c r="O512" s="214"/>
      <c r="P512" s="216"/>
      <c r="Q512" s="216"/>
      <c r="R512" s="216"/>
      <c r="S512" s="216"/>
      <c r="T512" s="216"/>
      <c r="U512" s="216"/>
      <c r="V512" s="215"/>
      <c r="W512" s="215"/>
      <c r="X512" s="215"/>
      <c r="Y512" s="215"/>
      <c r="Z512" s="215"/>
    </row>
    <row r="513" spans="2:26">
      <c r="B513" s="1"/>
      <c r="C513" s="1"/>
      <c r="D513" s="213"/>
      <c r="E513" s="214"/>
      <c r="F513" s="214"/>
      <c r="G513" s="214"/>
      <c r="H513" s="214"/>
      <c r="I513" s="214"/>
      <c r="J513" s="214"/>
      <c r="M513" s="215"/>
      <c r="N513" s="214"/>
      <c r="O513" s="214"/>
      <c r="P513" s="216"/>
      <c r="Q513" s="216"/>
      <c r="R513" s="216"/>
      <c r="S513" s="216"/>
      <c r="T513" s="216"/>
      <c r="U513" s="216"/>
      <c r="V513" s="215"/>
      <c r="W513" s="215"/>
      <c r="X513" s="215"/>
      <c r="Y513" s="215"/>
      <c r="Z513" s="215"/>
    </row>
    <row r="514" spans="2:26">
      <c r="B514" s="1"/>
      <c r="C514" s="1"/>
      <c r="D514" s="213"/>
      <c r="E514" s="214"/>
      <c r="F514" s="214"/>
      <c r="G514" s="214"/>
      <c r="H514" s="214"/>
      <c r="I514" s="214"/>
      <c r="J514" s="214"/>
      <c r="M514" s="215"/>
      <c r="N514" s="214"/>
      <c r="O514" s="214"/>
      <c r="P514" s="216"/>
      <c r="Q514" s="216"/>
      <c r="R514" s="216"/>
      <c r="S514" s="216"/>
      <c r="T514" s="216"/>
      <c r="U514" s="216"/>
      <c r="V514" s="215"/>
      <c r="W514" s="215"/>
      <c r="X514" s="215"/>
      <c r="Y514" s="215"/>
      <c r="Z514" s="215"/>
    </row>
    <row r="515" spans="2:26">
      <c r="B515" s="1"/>
      <c r="C515" s="1"/>
      <c r="D515" s="213"/>
      <c r="E515" s="214"/>
      <c r="F515" s="214"/>
      <c r="G515" s="214"/>
      <c r="H515" s="214"/>
      <c r="I515" s="214"/>
      <c r="J515" s="214"/>
      <c r="M515" s="215"/>
      <c r="N515" s="214"/>
      <c r="O515" s="214"/>
      <c r="P515" s="216"/>
      <c r="Q515" s="216"/>
      <c r="R515" s="216"/>
      <c r="S515" s="216"/>
      <c r="T515" s="216"/>
      <c r="U515" s="216"/>
      <c r="V515" s="215"/>
      <c r="W515" s="215"/>
      <c r="X515" s="215"/>
      <c r="Y515" s="215"/>
      <c r="Z515" s="215"/>
    </row>
    <row r="516" spans="2:26">
      <c r="B516" s="1"/>
      <c r="C516" s="1"/>
      <c r="D516" s="213"/>
      <c r="E516" s="214"/>
      <c r="F516" s="214"/>
      <c r="G516" s="214"/>
      <c r="H516" s="214"/>
      <c r="I516" s="214"/>
      <c r="J516" s="214"/>
      <c r="M516" s="215"/>
      <c r="N516" s="214"/>
      <c r="O516" s="214"/>
      <c r="P516" s="216"/>
      <c r="Q516" s="216"/>
      <c r="R516" s="216"/>
      <c r="S516" s="216"/>
      <c r="T516" s="216"/>
      <c r="U516" s="216"/>
      <c r="V516" s="215"/>
      <c r="W516" s="215"/>
      <c r="X516" s="215"/>
      <c r="Y516" s="215"/>
      <c r="Z516" s="215"/>
    </row>
    <row r="517" spans="2:26">
      <c r="B517" s="1"/>
      <c r="C517" s="1"/>
      <c r="D517" s="213"/>
      <c r="E517" s="214"/>
      <c r="F517" s="214"/>
      <c r="G517" s="214"/>
      <c r="H517" s="214"/>
      <c r="I517" s="214"/>
      <c r="J517" s="214"/>
      <c r="M517" s="215"/>
      <c r="N517" s="214"/>
      <c r="O517" s="214"/>
      <c r="P517" s="216"/>
      <c r="Q517" s="216"/>
      <c r="R517" s="216"/>
      <c r="S517" s="216"/>
      <c r="T517" s="216"/>
      <c r="U517" s="216"/>
      <c r="V517" s="215"/>
      <c r="W517" s="215"/>
      <c r="X517" s="215"/>
      <c r="Y517" s="215"/>
      <c r="Z517" s="215"/>
    </row>
    <row r="518" spans="2:26">
      <c r="B518" s="1"/>
      <c r="C518" s="1"/>
      <c r="D518" s="213"/>
      <c r="E518" s="214"/>
      <c r="F518" s="214"/>
      <c r="G518" s="214"/>
      <c r="H518" s="214"/>
      <c r="I518" s="214"/>
      <c r="J518" s="214"/>
      <c r="M518" s="215"/>
      <c r="N518" s="214"/>
      <c r="O518" s="214"/>
      <c r="P518" s="216"/>
      <c r="Q518" s="216"/>
      <c r="R518" s="216"/>
      <c r="S518" s="216"/>
      <c r="T518" s="216"/>
      <c r="U518" s="216"/>
      <c r="V518" s="215"/>
      <c r="W518" s="215"/>
      <c r="X518" s="215"/>
      <c r="Y518" s="215"/>
      <c r="Z518" s="215"/>
    </row>
  </sheetData>
  <autoFilter ref="A4:AX210" xr:uid="{00000000-0009-0000-0000-000005000000}">
    <filterColumn colId="6" showButton="0"/>
    <filterColumn colId="8" showButton="0"/>
  </autoFilter>
  <mergeCells count="14">
    <mergeCell ref="AA2:AA3"/>
    <mergeCell ref="E3:F3"/>
    <mergeCell ref="H3:J3"/>
    <mergeCell ref="K3:M3"/>
    <mergeCell ref="O3:T3"/>
    <mergeCell ref="V3:Z3"/>
    <mergeCell ref="B1:Z1"/>
    <mergeCell ref="B2:B4"/>
    <mergeCell ref="C2:C4"/>
    <mergeCell ref="D2:D4"/>
    <mergeCell ref="E2:N2"/>
    <mergeCell ref="V2:Z2"/>
    <mergeCell ref="G4:H4"/>
    <mergeCell ref="I4:J4"/>
  </mergeCells>
  <conditionalFormatting sqref="K95:M95">
    <cfRule type="expression" dxfId="4" priority="26">
      <formula>$S95="A5"</formula>
    </cfRule>
    <cfRule type="expression" dxfId="3" priority="27">
      <formula>$S95="A4"</formula>
    </cfRule>
    <cfRule type="expression" dxfId="2" priority="28">
      <formula>$S95="A3"</formula>
    </cfRule>
    <cfRule type="expression" dxfId="1" priority="29">
      <formula>$S95="A2"</formula>
    </cfRule>
    <cfRule type="expression" dxfId="0" priority="30">
      <formula>$S95="A1"</formula>
    </cfRule>
  </conditionalFormatting>
  <pageMargins left="0.7" right="0.7" top="0.75" bottom="0.75" header="0.3" footer="0.3"/>
  <pageSetup paperSize="9" orientation="portrait" horizontalDpi="4294967293" verticalDpi="36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PRESUPUESTO GENERAL</vt:lpstr>
      <vt:lpstr>INSTITUCIONAL</vt:lpstr>
      <vt:lpstr>PLANEACION</vt:lpstr>
      <vt:lpstr>POAI 2026 USPDL</vt:lpstr>
      <vt:lpstr>FINANCIERA</vt:lpstr>
      <vt:lpstr>POAI 2024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ALCALDIA LETICIA</cp:lastModifiedBy>
  <dcterms:created xsi:type="dcterms:W3CDTF">2023-10-18T21:20:56Z</dcterms:created>
  <dcterms:modified xsi:type="dcterms:W3CDTF">2026-01-22T17:20:37Z</dcterms:modified>
</cp:coreProperties>
</file>